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7"/>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0310" documentId="120_S{2AC9BD13-BADA-5192-A53E-5A8FF88502F6}" xr6:coauthVersionLast="47" xr6:coauthVersionMax="47" xr10:uidLastSave="{C430F181-10EB-4CBD-A87A-B5D648631BDF}"/>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 i="5" l="1"/>
  <c r="G8" i="5"/>
  <c r="I8" i="5"/>
  <c r="J8" i="5"/>
  <c r="L8" i="5"/>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J4" i="4"/>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2" i="5"/>
  <c r="B3" i="5"/>
  <c r="B4" i="5"/>
  <c r="B5" i="5"/>
  <c r="B6" i="5"/>
  <c r="B7" i="5"/>
  <c r="I2" i="5"/>
  <c r="I3" i="5"/>
  <c r="I4" i="5"/>
  <c r="I5" i="5"/>
  <c r="I6" i="5"/>
  <c r="I7" i="5"/>
  <c r="J2" i="5"/>
  <c r="J3" i="5"/>
  <c r="J4" i="5"/>
  <c r="J5" i="5"/>
  <c r="J6" i="5"/>
  <c r="J7" i="5"/>
  <c r="L2" i="5"/>
  <c r="L3" i="5"/>
  <c r="L4" i="5"/>
  <c r="L5" i="5"/>
  <c r="L6" i="5"/>
  <c r="L7"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G7" i="5"/>
  <c r="B5" i="2"/>
  <c r="G5" i="2"/>
  <c r="I5" i="2"/>
  <c r="J5" i="2"/>
  <c r="L5"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J80" i="2"/>
  <c r="J81" i="2"/>
  <c r="J82" i="2"/>
  <c r="J83" i="2"/>
  <c r="J84" i="2"/>
  <c r="J85" i="2"/>
  <c r="J86" i="2"/>
  <c r="J87" i="2"/>
  <c r="J88" i="2"/>
  <c r="J89" i="2"/>
  <c r="J90" i="2"/>
  <c r="J91" i="2"/>
  <c r="J92" i="2"/>
  <c r="J93" i="2"/>
  <c r="J94" i="2"/>
  <c r="J95" i="2"/>
  <c r="J96" i="2"/>
  <c r="J97" i="2"/>
  <c r="J98" i="2"/>
  <c r="I80" i="2"/>
  <c r="I81" i="2"/>
  <c r="I82" i="2"/>
  <c r="I83" i="2"/>
  <c r="I84" i="2"/>
  <c r="I85" i="2"/>
  <c r="I86" i="2"/>
  <c r="I87" i="2"/>
  <c r="I88" i="2"/>
  <c r="I89" i="2"/>
  <c r="I90" i="2"/>
  <c r="I91" i="2"/>
  <c r="I92" i="2"/>
  <c r="I93" i="2"/>
  <c r="I94" i="2"/>
  <c r="I95" i="2"/>
  <c r="I96" i="2"/>
  <c r="I97" i="2"/>
  <c r="I98" i="2"/>
  <c r="G80" i="2"/>
  <c r="G81" i="2"/>
  <c r="G82" i="2"/>
  <c r="G83" i="2"/>
  <c r="G84" i="2"/>
  <c r="G85" i="2"/>
  <c r="G86" i="2"/>
  <c r="G87" i="2"/>
  <c r="G88" i="2"/>
  <c r="G89" i="2"/>
  <c r="G90" i="2"/>
  <c r="G91" i="2"/>
  <c r="G92" i="2"/>
  <c r="G93" i="2"/>
  <c r="G94" i="2"/>
  <c r="G95" i="2"/>
  <c r="G96" i="2"/>
  <c r="G97" i="2"/>
  <c r="G98" i="2"/>
  <c r="B80" i="2"/>
  <c r="B81" i="2"/>
  <c r="B82" i="2"/>
  <c r="B83" i="2"/>
  <c r="B84" i="2"/>
  <c r="B85" i="2"/>
  <c r="B86" i="2"/>
  <c r="B87" i="2"/>
  <c r="B88" i="2"/>
  <c r="B89" i="2"/>
  <c r="B90" i="2"/>
  <c r="B91" i="2"/>
  <c r="B92" i="2"/>
  <c r="B93" i="2"/>
  <c r="B94" i="2"/>
  <c r="B95" i="2"/>
  <c r="B96" i="2"/>
  <c r="B97" i="2"/>
  <c r="B98"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D2" i="3"/>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G2" i="1"/>
  <c r="G5" i="5"/>
  <c r="B3" i="4"/>
  <c r="G3" i="4"/>
  <c r="I3" i="4"/>
  <c r="J3" i="4"/>
  <c r="L3" i="4"/>
  <c r="B4" i="4"/>
  <c r="G4" i="4"/>
  <c r="I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alcChain>
</file>

<file path=xl/sharedStrings.xml><?xml version="1.0" encoding="utf-8"?>
<sst xmlns="http://schemas.openxmlformats.org/spreadsheetml/2006/main" count="181536" uniqueCount="39146">
  <si>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</si>
  <si>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</si>
  <si>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</si>
  <si>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</si>
  <si>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</si>
  <si>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</si>
  <si>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</si>
  <si>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</si>
  <si>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</si>
  <si>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</si>
  <si>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</si>
  <si>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</si>
  <si>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</si>
  <si>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</si>
  <si>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</si>
  <si>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</si>
  <si>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</si>
  <si>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</si>
  <si>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</si>
  <si>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</si>
  <si>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</si>
  <si>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</si>
  <si>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</si>
  <si>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</si>
  <si>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</si>
  <si>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</si>
  <si>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</si>
  <si>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</si>
  <si>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</si>
  <si>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</si>
  <si>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</si>
  <si>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</si>
  <si>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</si>
  <si>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</si>
  <si>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</si>
  <si>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</si>
  <si>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</si>
  <si>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</si>
  <si>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</si>
  <si>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</si>
  <si>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</si>
  <si>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</si>
  <si>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</si>
  <si>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</si>
  <si>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</si>
  <si>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</si>
  <si>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</si>
  <si>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</si>
  <si>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</si>
  <si>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</si>
  <si>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</si>
  <si>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</si>
  <si>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</si>
  <si>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</si>
  <si>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</si>
  <si>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</si>
  <si>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</si>
  <si>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</si>
  <si>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</si>
  <si>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</si>
  <si>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</si>
  <si>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</si>
  <si>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</si>
  <si>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</si>
  <si>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</si>
  <si>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</si>
  <si>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</si>
  <si>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</si>
  <si>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</si>
  <si>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</si>
  <si>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</si>
  <si>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</si>
  <si>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</si>
  <si>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</si>
  <si>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</si>
  <si>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</si>
  <si>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</si>
  <si>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</si>
  <si>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</si>
  <si>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</si>
  <si>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</si>
  <si>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</si>
  <si>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</si>
  <si>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</si>
  <si>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</si>
  <si>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</si>
  <si>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</si>
  <si>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</si>
  <si>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</si>
  <si>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</si>
  <si>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</si>
  <si>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</si>
  <si>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</si>
  <si>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</si>
  <si>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</si>
  <si>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</si>
  <si>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</si>
  <si>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</si>
  <si>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</si>
  <si>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</si>
  <si>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</si>
  <si>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</si>
  <si>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</si>
  <si>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</si>
  <si>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</si>
  <si>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</si>
  <si>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</si>
  <si>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</si>
  <si>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</si>
  <si>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</si>
  <si>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</si>
  <si>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</si>
  <si>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</si>
  <si>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</si>
  <si>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</si>
  <si>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</si>
  <si>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</si>
  <si>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</si>
  <si>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</si>
  <si>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</si>
  <si>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</si>
  <si>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</si>
  <si>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</si>
  <si>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</si>
  <si>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</si>
  <si>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</si>
  <si>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</si>
  <si>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</si>
  <si>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</si>
  <si>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</si>
  <si>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</si>
  <si>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</si>
  <si>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</si>
  <si>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</si>
  <si>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</si>
  <si>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</si>
  <si>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</si>
  <si>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</si>
  <si>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</si>
  <si>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</si>
  <si>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</si>
  <si>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</si>
  <si>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</si>
  <si>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</si>
  <si>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</si>
  <si>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</si>
  <si>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</si>
  <si>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</si>
  <si>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</si>
  <si>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</si>
  <si>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</si>
  <si>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</si>
  <si>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</si>
  <si>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</si>
  <si>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</si>
  <si>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</si>
  <si>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</si>
  <si>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</si>
  <si>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</si>
  <si>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</si>
  <si>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</si>
  <si>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</si>
  <si>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</si>
  <si>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</si>
  <si>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</si>
  <si>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</si>
  <si>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</si>
  <si>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</si>
  <si>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</si>
  <si>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</si>
  <si>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</si>
  <si>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</si>
  <si>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</si>
  <si>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</si>
  <si>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</si>
  <si>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</si>
  <si>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</si>
  <si>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</si>
  <si>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</si>
  <si>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</si>
  <si>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</si>
  <si>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</si>
  <si>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</si>
  <si>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</si>
  <si>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</si>
  <si>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</si>
  <si>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</si>
  <si>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</si>
  <si>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</si>
  <si>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</si>
  <si>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</si>
  <si>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</si>
  <si>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</si>
  <si>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</si>
  <si>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</si>
  <si>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</si>
  <si>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</si>
  <si>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</si>
  <si>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</si>
  <si>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</si>
  <si>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</si>
  <si>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</si>
  <si>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</si>
  <si>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</si>
  <si>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</si>
  <si>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</si>
  <si>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</si>
  <si>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</si>
  <si>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</si>
  <si>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</si>
  <si>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</si>
  <si>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</si>
  <si>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</si>
  <si>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</si>
  <si>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</si>
  <si>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</si>
  <si>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</si>
  <si>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</si>
  <si>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</si>
  <si>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</si>
  <si>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</si>
  <si>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</si>
  <si>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</si>
  <si>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</si>
  <si>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</si>
  <si>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</si>
  <si>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</si>
  <si>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</si>
  <si>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</si>
  <si>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</si>
  <si>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</si>
  <si>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</si>
  <si>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</si>
  <si>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</si>
  <si>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</si>
  <si>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</si>
  <si>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</si>
  <si>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</si>
  <si>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</si>
  <si>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</si>
  <si>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</si>
  <si>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</si>
  <si>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</si>
  <si>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</si>
  <si>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</si>
  <si>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</si>
  <si>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</si>
  <si>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</si>
  <si>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</si>
  <si>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</si>
  <si>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</si>
  <si>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</si>
  <si>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</si>
  <si>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</si>
  <si>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</si>
  <si>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</si>
  <si>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</si>
  <si>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</si>
  <si>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</si>
  <si>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</si>
  <si>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</si>
  <si>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</si>
  <si>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</si>
  <si>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</si>
  <si>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</si>
  <si>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</si>
  <si>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</si>
  <si>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</si>
  <si>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</si>
  <si>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</si>
  <si>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</si>
  <si>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</si>
  <si>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</si>
  <si>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</si>
  <si>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</si>
  <si>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</si>
  <si>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</si>
  <si>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</si>
  <si>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</si>
  <si>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</si>
  <si>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</si>
  <si>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</si>
  <si>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</si>
  <si>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</si>
  <si>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</si>
  <si>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</si>
  <si>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</si>
  <si>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</si>
  <si>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</si>
  <si>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</si>
  <si>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</si>
  <si>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</si>
  <si>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</si>
  <si>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</si>
  <si>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</si>
  <si>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</si>
  <si>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</si>
  <si>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</si>
  <si>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</si>
  <si>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</si>
  <si>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</si>
  <si>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</si>
  <si>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</si>
  <si>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</si>
  <si>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</si>
  <si>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</si>
  <si>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</si>
  <si>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</si>
  <si>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</si>
  <si>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</si>
  <si>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</si>
  <si>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</si>
  <si>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</si>
  <si>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</si>
  <si>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</si>
  <si>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</si>
  <si>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</si>
  <si>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</si>
  <si>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</si>
  <si>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</si>
  <si>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</si>
  <si>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</si>
  <si>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</si>
  <si>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</si>
  <si>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</si>
  <si>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</si>
  <si>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</si>
  <si>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</si>
  <si>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</si>
  <si>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</si>
  <si>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</si>
  <si>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</si>
  <si>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</si>
  <si>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</si>
  <si>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</si>
  <si>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</si>
  <si>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</si>
  <si>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</si>
  <si>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</si>
  <si>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</si>
  <si>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</si>
  <si>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</si>
  <si>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</si>
  <si>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</si>
  <si>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</si>
  <si>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</si>
  <si>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</si>
  <si>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</si>
  <si>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</si>
  <si>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</si>
  <si>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</si>
  <si>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</si>
  <si>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</si>
  <si>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</si>
  <si>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</si>
  <si>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</si>
  <si>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</si>
  <si>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</si>
  <si>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</si>
  <si>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</si>
  <si>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</si>
  <si>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</si>
  <si>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</si>
  <si>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</si>
  <si>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</si>
  <si>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</si>
  <si>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</si>
  <si>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</si>
  <si>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</si>
  <si>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</si>
  <si>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</si>
  <si>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</si>
  <si>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</si>
  <si>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</si>
  <si>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</si>
  <si>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</si>
  <si>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</si>
  <si>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</si>
  <si>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</si>
  <si>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</si>
  <si>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</si>
  <si>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</si>
  <si>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</si>
  <si>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</si>
  <si>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</si>
  <si>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</si>
  <si>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</si>
  <si>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</si>
  <si>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</si>
  <si>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</si>
  <si>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</si>
  <si>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</si>
  <si>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</si>
  <si>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</si>
  <si>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</si>
  <si>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</si>
  <si>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</si>
  <si>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</si>
  <si>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</si>
  <si>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</si>
  <si>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</si>
  <si>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</si>
  <si>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</si>
  <si>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</si>
  <si>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</si>
  <si>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</si>
  <si>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</si>
  <si>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</si>
  <si>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</si>
  <si>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</si>
  <si>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</si>
  <si>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</si>
  <si>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</si>
  <si>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</si>
  <si>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</si>
  <si>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</si>
  <si>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</si>
  <si>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</si>
  <si>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</si>
  <si>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</si>
  <si>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</si>
  <si>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</si>
  <si>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</si>
  <si>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</si>
  <si>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</si>
  <si>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</si>
  <si>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</si>
  <si>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</si>
  <si>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</si>
  <si>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</si>
  <si>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</si>
  <si>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</si>
  <si>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</si>
  <si>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</si>
  <si>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</si>
  <si>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</si>
  <si>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</si>
  <si>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</si>
  <si>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</si>
  <si>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</si>
  <si>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</si>
  <si>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</si>
  <si>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</si>
  <si>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</si>
  <si>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</si>
  <si>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</si>
  <si>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</si>
  <si>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</si>
  <si>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</si>
  <si>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</si>
  <si>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</si>
  <si>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</si>
  <si>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</si>
  <si>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</si>
  <si>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</si>
  <si>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</si>
  <si>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</si>
  <si>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</si>
  <si>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</si>
  <si>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</si>
  <si>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</si>
  <si>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</si>
  <si>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</si>
  <si>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</si>
  <si>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</si>
  <si>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</si>
  <si>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</si>
  <si>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</si>
  <si>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</si>
  <si>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</si>
  <si>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</si>
  <si>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</si>
  <si>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</si>
  <si>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</si>
  <si>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</si>
  <si>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</si>
  <si>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</si>
  <si>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</si>
  <si>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</si>
  <si>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</si>
  <si>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</si>
  <si>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</si>
  <si>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</si>
  <si>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</si>
  <si>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</si>
  <si>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</si>
  <si>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</si>
  <si>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</si>
  <si>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</si>
  <si>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</si>
  <si>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</si>
  <si>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</si>
  <si>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</si>
  <si>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</si>
  <si>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</si>
  <si>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</si>
  <si>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</si>
  <si>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</si>
  <si>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</si>
  <si>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</si>
  <si>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</si>
  <si>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</si>
  <si>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</si>
  <si>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</si>
  <si>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</si>
  <si>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</si>
  <si>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</si>
  <si>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</si>
  <si>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</si>
  <si>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</si>
  <si>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</si>
  <si>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</si>
  <si>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</si>
  <si>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</si>
  <si>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</si>
  <si>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</si>
  <si>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</si>
  <si>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</si>
  <si>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</si>
  <si>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</si>
  <si>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</si>
  <si>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</si>
  <si>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</si>
  <si>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</si>
  <si>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</si>
  <si>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</si>
  <si>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</si>
  <si>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</si>
  <si>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</si>
  <si>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</si>
  <si>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</si>
  <si>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</si>
  <si>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</si>
  <si>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</si>
  <si>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</si>
  <si>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</si>
  <si>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</si>
  <si>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</si>
  <si>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</si>
  <si>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</si>
  <si>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</si>
  <si>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</si>
  <si>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</si>
  <si>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</si>
  <si>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</si>
  <si>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</si>
  <si>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</si>
  <si>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</si>
  <si>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</si>
  <si>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</si>
  <si>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</si>
  <si>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</si>
  <si>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</si>
  <si>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</si>
  <si>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</si>
  <si>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</si>
  <si>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</si>
  <si>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</si>
  <si>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</si>
  <si>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</si>
  <si>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</si>
  <si>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</si>
  <si>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</si>
  <si>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</si>
  <si>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</si>
  <si>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</si>
  <si>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</si>
  <si>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</si>
  <si>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</si>
  <si>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</si>
  <si>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</si>
  <si>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</si>
  <si>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</si>
  <si>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</si>
  <si>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</si>
  <si>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</si>
  <si>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</si>
  <si>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</si>
  <si>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</si>
  <si>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</si>
  <si>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</si>
  <si>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</si>
  <si>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</si>
  <si>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</si>
  <si>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</si>
  <si>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</si>
  <si>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</si>
  <si>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</si>
  <si>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</si>
  <si>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</si>
  <si>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</si>
  <si>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</si>
  <si>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</si>
  <si>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</si>
  <si>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</si>
  <si>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</si>
  <si>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</si>
  <si>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</si>
  <si>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</si>
  <si>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</si>
  <si>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</si>
  <si>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</si>
  <si>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</si>
  <si>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</si>
  <si>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</si>
  <si>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</si>
  <si>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</si>
  <si>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</si>
  <si>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</si>
  <si>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</si>
  <si>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</si>
  <si>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</si>
  <si>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</si>
  <si>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</si>
  <si>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</si>
  <si>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</si>
  <si>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</si>
  <si>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</si>
  <si>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</si>
  <si>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</si>
  <si>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</si>
  <si>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</si>
  <si>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</si>
  <si>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</si>
  <si>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</si>
  <si>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</si>
  <si>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</si>
  <si>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</si>
  <si>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</si>
  <si>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</si>
  <si>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</si>
  <si>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</si>
  <si>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</si>
  <si>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</si>
  <si>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</si>
  <si>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</si>
  <si>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</si>
  <si>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</si>
  <si>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</si>
  <si>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</si>
  <si>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</si>
  <si>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</si>
  <si>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</si>
  <si>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</si>
  <si>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</si>
  <si>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</si>
  <si>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</si>
  <si>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</si>
  <si>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</si>
  <si>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</si>
  <si>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</si>
  <si>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</si>
  <si>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</si>
  <si>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</si>
  <si>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</si>
  <si>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</si>
  <si>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</si>
  <si>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</si>
  <si>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</si>
  <si>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</si>
  <si>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</si>
  <si>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</si>
  <si>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</si>
  <si>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</si>
  <si>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</si>
  <si>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</si>
  <si>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</si>
  <si>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</si>
  <si>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</si>
  <si>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</si>
  <si>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</si>
  <si>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</si>
  <si>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</si>
  <si>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</si>
  <si>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</si>
  <si>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</si>
  <si>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</si>
  <si>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</si>
  <si>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</si>
  <si>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</si>
  <si>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</si>
  <si>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</si>
  <si>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</si>
  <si>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</si>
  <si>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</si>
  <si>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</si>
  <si>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</si>
  <si>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</si>
  <si>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</si>
  <si>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</si>
  <si>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</si>
  <si>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</si>
  <si>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</si>
  <si>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</si>
  <si>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</si>
  <si>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</si>
  <si>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</si>
  <si>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</si>
  <si>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</si>
  <si>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</si>
  <si>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</si>
  <si>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</si>
  <si>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</si>
  <si>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</si>
  <si>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</si>
  <si>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</si>
  <si>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</si>
  <si>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</si>
  <si>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</si>
  <si>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</si>
  <si>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</si>
  <si>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</si>
  <si>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</si>
  <si>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</si>
  <si>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</si>
  <si>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</si>
  <si>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</si>
  <si>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</si>
  <si>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</si>
  <si>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</si>
  <si>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</si>
  <si>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</si>
  <si>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</si>
  <si>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</si>
  <si>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</si>
  <si>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</si>
  <si>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</si>
  <si>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</si>
  <si>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</si>
  <si>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</si>
  <si>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</si>
  <si>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</si>
  <si>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</si>
  <si>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</si>
  <si>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</si>
  <si>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</si>
  <si>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</si>
  <si>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</si>
  <si>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</si>
  <si>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</si>
  <si>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</si>
  <si>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</si>
  <si>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</si>
  <si>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</si>
  <si>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</si>
  <si>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</si>
  <si>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</si>
  <si>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</si>
  <si>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</si>
  <si>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</si>
  <si>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</si>
  <si>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</si>
  <si>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</si>
  <si>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</si>
  <si>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</si>
  <si>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</si>
  <si>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</si>
  <si>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</si>
  <si>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</si>
  <si>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</si>
  <si>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</si>
  <si>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</si>
  <si>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</si>
  <si>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</si>
  <si>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</si>
  <si>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</si>
  <si>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</si>
  <si>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</si>
  <si>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</si>
  <si>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</si>
  <si>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</si>
  <si>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</si>
  <si>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</si>
  <si>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</si>
  <si>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</si>
  <si>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</si>
  <si>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</si>
  <si>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</si>
  <si>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</si>
  <si>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</si>
  <si>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</si>
  <si>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</si>
  <si>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</si>
  <si>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</si>
  <si>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</si>
  <si>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</si>
  <si>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</si>
  <si>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</si>
  <si>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</si>
  <si>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</si>
  <si>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</si>
  <si>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</si>
  <si>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</si>
  <si>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</si>
  <si>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</si>
  <si>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</si>
  <si>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</si>
  <si>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</si>
  <si>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</si>
  <si>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</si>
  <si>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</si>
  <si>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</si>
  <si>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</si>
  <si>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</si>
  <si>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</si>
  <si>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</si>
  <si>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</si>
  <si>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</si>
  <si>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</si>
  <si>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</si>
  <si>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</si>
  <si>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</si>
  <si>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</si>
  <si>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</si>
  <si>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</si>
  <si>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</si>
  <si>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</si>
  <si>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</si>
  <si>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</si>
  <si>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</si>
  <si>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</si>
  <si>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</si>
  <si>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</si>
  <si>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</si>
  <si>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</si>
  <si>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</si>
  <si>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</si>
  <si>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</si>
  <si>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</si>
  <si>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</si>
  <si>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</si>
  <si>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</si>
  <si>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</si>
  <si>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</si>
  <si>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</si>
  <si>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</si>
  <si>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</si>
  <si>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</si>
  <si>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</si>
  <si>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</si>
  <si>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</si>
  <si>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</si>
  <si>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</si>
  <si>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</si>
  <si>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</si>
  <si>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</si>
  <si>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</si>
  <si>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</si>
  <si>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</si>
  <si>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</si>
  <si>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</si>
  <si>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</si>
  <si>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</si>
  <si>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</si>
  <si>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</si>
  <si>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</si>
  <si>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</si>
  <si>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</si>
  <si>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</si>
  <si>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</si>
  <si>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</si>
  <si>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</si>
  <si>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</si>
  <si>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</si>
  <si>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</si>
  <si>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</si>
  <si>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</si>
  <si>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</si>
  <si>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</si>
  <si>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</si>
  <si>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</si>
  <si>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</si>
  <si>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</si>
  <si>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</si>
  <si>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</si>
  <si>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</si>
  <si>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</si>
  <si>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</si>
  <si>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</si>
  <si>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</si>
  <si>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</si>
  <si>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</si>
  <si>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</si>
  <si>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</si>
  <si>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</si>
  <si>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</si>
  <si>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</si>
  <si>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</si>
  <si>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</si>
  <si>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</si>
  <si>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</si>
  <si>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</si>
  <si>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</si>
  <si>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</si>
  <si>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</si>
  <si>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</si>
  <si>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</si>
  <si>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</si>
  <si>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</si>
  <si>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</si>
  <si>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</si>
  <si>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</si>
  <si>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</si>
  <si>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</si>
  <si>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</si>
  <si>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</si>
  <si>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</si>
  <si>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</si>
  <si>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</si>
  <si>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</si>
  <si>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</si>
  <si>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</si>
  <si>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</si>
  <si>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</si>
  <si>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</si>
  <si>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</si>
  <si>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</si>
  <si>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</si>
  <si>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</si>
  <si>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</si>
  <si>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</si>
  <si>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</si>
  <si>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</si>
  <si>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</si>
  <si>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</si>
  <si>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</si>
  <si>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</si>
  <si>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</si>
  <si>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</si>
  <si>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</si>
  <si>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</si>
  <si>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</si>
  <si>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</si>
  <si>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</si>
  <si>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</si>
  <si>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</si>
  <si>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</si>
  <si>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</si>
  <si>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</si>
  <si>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</si>
  <si>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</si>
  <si>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</si>
  <si>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</si>
  <si>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</si>
  <si>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</si>
  <si>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</si>
  <si>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</si>
  <si>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</si>
  <si>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</si>
  <si>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</si>
  <si>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</si>
  <si>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</si>
  <si>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</si>
  <si>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</si>
  <si>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</si>
  <si>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</si>
  <si>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</si>
  <si>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</si>
  <si>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</si>
  <si>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</si>
  <si>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</si>
  <si>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</si>
  <si>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</si>
  <si>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</si>
  <si>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</si>
  <si>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</si>
  <si>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</si>
  <si>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</si>
  <si>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</si>
  <si>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</si>
  <si>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</si>
  <si>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</si>
  <si>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</si>
  <si>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</si>
  <si>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</si>
  <si>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</si>
  <si>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</si>
  <si>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</si>
  <si>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</si>
  <si>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</si>
  <si>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</si>
  <si>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</si>
  <si>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</si>
  <si>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</si>
  <si>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</si>
  <si>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</si>
  <si>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</si>
  <si>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</si>
  <si>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</si>
  <si>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</si>
  <si>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</si>
  <si>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</si>
  <si>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</si>
  <si>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</si>
  <si>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</si>
  <si>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</si>
  <si>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</si>
  <si>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</si>
  <si>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</si>
  <si>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</si>
  <si>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</si>
  <si>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</si>
  <si>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</si>
  <si>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</si>
  <si>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</si>
  <si>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</si>
  <si>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</si>
  <si>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</si>
  <si>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</si>
  <si>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</si>
  <si>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</si>
  <si>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</si>
  <si>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</si>
  <si>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</si>
  <si>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</si>
  <si>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</si>
  <si>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</si>
  <si>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</si>
  <si>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</si>
  <si>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</si>
  <si>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</si>
  <si>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</si>
  <si>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</si>
  <si>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</si>
  <si>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</si>
  <si>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</si>
  <si>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</si>
  <si>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</si>
  <si>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</si>
  <si>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</si>
  <si>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</si>
  <si>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</si>
  <si>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</si>
  <si>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</si>
  <si>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</si>
  <si>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</si>
  <si>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</si>
  <si>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</si>
  <si>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</si>
  <si>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</si>
  <si>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</si>
  <si>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</si>
  <si>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</si>
  <si>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</si>
  <si>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</si>
  <si>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</si>
  <si>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</si>
  <si>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</si>
  <si>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</si>
  <si>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</si>
  <si>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</si>
  <si>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</si>
  <si>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</si>
  <si>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</si>
  <si>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</si>
  <si>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</si>
  <si>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</si>
  <si>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</si>
  <si>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</si>
  <si>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</si>
  <si>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</si>
  <si>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</si>
  <si>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</si>
  <si>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</si>
  <si>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</si>
  <si>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</si>
  <si>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</si>
  <si>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</si>
  <si>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</si>
  <si>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</si>
  <si>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</si>
  <si>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</si>
  <si>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</si>
  <si>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</si>
  <si>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</si>
  <si>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</si>
  <si>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</si>
  <si>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</si>
  <si>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</si>
  <si>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</si>
  <si>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</si>
  <si>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</si>
  <si>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</si>
  <si>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</si>
  <si>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</si>
  <si>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</si>
  <si>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</si>
  <si>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</si>
  <si>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</si>
  <si>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</si>
  <si>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</si>
  <si>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</si>
  <si>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</si>
  <si>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</si>
  <si>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</si>
  <si>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</si>
  <si>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</si>
  <si>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</si>
  <si>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</si>
  <si>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</si>
  <si>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</si>
  <si>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</si>
  <si>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</si>
  <si>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</si>
  <si>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</si>
  <si>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</si>
  <si>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</si>
  <si>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</si>
  <si>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</si>
  <si>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</si>
  <si>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</si>
  <si>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</si>
  <si>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</si>
  <si>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</si>
  <si>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</si>
  <si>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</si>
  <si>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</si>
  <si>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</si>
  <si>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</si>
  <si>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</si>
  <si>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</si>
  <si>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</si>
  <si>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</si>
  <si>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</si>
  <si>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</si>
  <si>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</si>
  <si>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</si>
  <si>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</si>
  <si>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</si>
  <si>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</si>
  <si>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</si>
  <si>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</si>
  <si>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</si>
  <si>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</si>
  <si>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</si>
  <si>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</si>
  <si>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</si>
  <si>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</si>
  <si>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</si>
  <si>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</si>
  <si>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</si>
  <si>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</si>
  <si>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</si>
  <si>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</si>
  <si>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</si>
  <si>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</si>
  <si>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</si>
  <si>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</si>
  <si>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</si>
  <si>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</si>
  <si>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</si>
  <si>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</si>
  <si>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</si>
  <si>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</si>
  <si>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</si>
  <si>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</si>
  <si>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</si>
  <si>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</si>
  <si>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</si>
  <si>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</si>
  <si>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</si>
  <si>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</si>
  <si>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</si>
  <si>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</si>
  <si>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</si>
  <si>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</si>
  <si>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</si>
  <si>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</si>
  <si>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</si>
  <si>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</si>
  <si>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</si>
  <si>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</si>
  <si>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</si>
  <si>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</si>
  <si>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</si>
  <si>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</si>
  <si>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</si>
  <si>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</si>
  <si>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</si>
  <si>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</si>
  <si>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</si>
  <si>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</si>
  <si>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</si>
  <si>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</si>
  <si>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</si>
  <si>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</si>
  <si>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</si>
  <si>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</si>
  <si>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</si>
  <si>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</si>
  <si>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</si>
  <si>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</si>
  <si>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</si>
  <si>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</si>
  <si>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</si>
  <si>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</si>
  <si>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</si>
  <si>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</si>
  <si>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</si>
  <si>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</si>
  <si>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</si>
  <si>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</si>
  <si>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</si>
  <si>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</si>
  <si>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</si>
  <si>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</si>
  <si>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</si>
  <si>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</si>
  <si>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</si>
  <si>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</si>
  <si>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</si>
  <si>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</si>
  <si>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</si>
  <si>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</si>
  <si>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</si>
  <si>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</si>
  <si>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</si>
  <si>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</si>
  <si>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</si>
  <si>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</si>
  <si>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</si>
  <si>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</si>
  <si>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</si>
  <si>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</si>
  <si>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</si>
  <si>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</si>
  <si>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</si>
  <si>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</si>
  <si>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</si>
  <si>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</si>
  <si>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</si>
  <si>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</si>
  <si>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</si>
  <si>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</si>
  <si>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</si>
  <si>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</si>
  <si>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</si>
  <si>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</si>
  <si>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</si>
  <si>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</si>
  <si>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</si>
  <si>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</si>
  <si>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</si>
  <si>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</si>
  <si>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</si>
  <si>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</si>
  <si>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</si>
  <si>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</si>
  <si>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</si>
  <si>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</si>
  <si>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</si>
  <si>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</si>
  <si>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</si>
  <si>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</si>
  <si>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</si>
  <si>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</si>
  <si>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</si>
  <si>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</si>
  <si>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</si>
  <si>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</si>
  <si>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</si>
  <si>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</si>
  <si>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</si>
  <si>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</si>
  <si>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</si>
  <si>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</si>
  <si>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</si>
  <si>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</si>
  <si>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</si>
  <si>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</si>
  <si>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</si>
  <si>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</si>
  <si>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</si>
  <si>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</si>
  <si>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</si>
  <si>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</si>
  <si>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</si>
  <si>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</si>
  <si>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</si>
  <si>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</si>
  <si>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</si>
  <si>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</si>
  <si>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</si>
  <si>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</si>
  <si>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</si>
  <si>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</si>
  <si>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</si>
  <si>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</si>
  <si>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</si>
  <si>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</si>
  <si>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</si>
  <si>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</si>
  <si>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</si>
  <si>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</si>
  <si>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</si>
  <si>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</si>
  <si>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</si>
  <si>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</si>
  <si>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</si>
  <si>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</si>
  <si>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</si>
  <si>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</si>
  <si>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</si>
  <si>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</si>
  <si>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</si>
  <si>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</si>
  <si>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</si>
  <si>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</si>
  <si>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</si>
  <si>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</si>
  <si>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</si>
  <si>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</si>
  <si>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</si>
  <si>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</si>
  <si>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</si>
  <si>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</si>
  <si>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</si>
  <si>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</si>
  <si>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</si>
  <si>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</si>
  <si>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</si>
  <si>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</si>
  <si>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</si>
  <si>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</si>
  <si>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</si>
  <si>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</si>
  <si>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</si>
  <si>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</si>
  <si>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</si>
  <si>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</si>
  <si>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</si>
  <si>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</si>
  <si>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</si>
  <si>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</si>
  <si>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</si>
  <si>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</si>
  <si>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</si>
  <si>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</si>
  <si>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</si>
  <si>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</si>
  <si>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</si>
  <si>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</si>
  <si>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</si>
  <si>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</si>
  <si>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</si>
  <si>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</si>
  <si>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</si>
  <si>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</si>
  <si>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</si>
  <si>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</si>
  <si>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</si>
  <si>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</si>
  <si>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</si>
  <si>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</si>
  <si>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</si>
  <si>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</si>
  <si>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</si>
  <si>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</si>
  <si>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</si>
  <si>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</si>
  <si>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</si>
  <si>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</si>
  <si>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</si>
  <si>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</si>
  <si>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</si>
  <si>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</si>
  <si>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</si>
  <si>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</si>
  <si>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</si>
  <si>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</si>
  <si>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</si>
  <si>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</si>
  <si>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</si>
  <si>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</si>
  <si>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</si>
  <si>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</si>
  <si>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</si>
  <si>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</si>
  <si>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</si>
  <si>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</si>
  <si>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</si>
  <si>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</si>
  <si>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</si>
  <si>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</si>
  <si>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</si>
  <si>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</si>
  <si>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</si>
  <si>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</si>
  <si>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</si>
  <si>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</si>
  <si>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</si>
  <si>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</si>
  <si>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</si>
  <si>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</si>
  <si>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</si>
  <si>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</si>
  <si>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</si>
  <si>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</si>
  <si>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</si>
  <si>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</si>
  <si>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</si>
  <si>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</si>
  <si>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</si>
  <si>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</si>
  <si>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</si>
  <si>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</si>
  <si>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</si>
  <si>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</si>
  <si>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</si>
  <si>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</si>
  <si>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</si>
  <si>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</si>
  <si>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</si>
  <si>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</si>
  <si>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</si>
  <si>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</si>
  <si>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</si>
  <si>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</si>
  <si>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</si>
  <si>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</si>
  <si>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</si>
  <si>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</si>
  <si>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</si>
  <si>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</si>
  <si>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</si>
  <si>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</si>
  <si>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</si>
  <si>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</si>
  <si>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</si>
  <si>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</si>
  <si>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</si>
  <si>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</si>
  <si>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</si>
  <si>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</si>
  <si>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</si>
  <si>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</si>
  <si>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</si>
  <si>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</si>
  <si>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</si>
  <si>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</si>
  <si>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</si>
  <si>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</si>
  <si>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</si>
  <si>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</si>
  <si>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</si>
  <si>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</si>
  <si>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</si>
  <si>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</si>
  <si>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</si>
  <si>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</si>
  <si>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</si>
  <si>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</si>
  <si>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</si>
  <si>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</si>
  <si>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</si>
  <si>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</si>
  <si>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</si>
  <si>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</si>
  <si>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</si>
  <si>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</si>
  <si>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</si>
  <si>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</si>
  <si>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</si>
  <si>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</si>
  <si>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</si>
  <si>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</si>
  <si>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</si>
  <si>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</si>
  <si>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</si>
  <si>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</si>
  <si>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</si>
  <si>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</si>
  <si>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</si>
  <si>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</si>
  <si>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</si>
  <si>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</si>
  <si>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</si>
  <si>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</si>
  <si>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</si>
  <si>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</si>
  <si>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</si>
  <si>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</si>
  <si>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</si>
  <si>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</si>
  <si>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</si>
  <si>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</si>
  <si>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</si>
  <si>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</si>
  <si>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</si>
  <si>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</si>
  <si>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</si>
  <si>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</si>
  <si>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</si>
  <si>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</si>
  <si>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</si>
  <si>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</si>
  <si>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</si>
  <si>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</si>
  <si>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</si>
  <si>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</si>
  <si>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</si>
  <si>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</si>
  <si>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</si>
  <si>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</si>
  <si>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</si>
  <si>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</si>
  <si>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</si>
  <si>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</si>
  <si>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</si>
  <si>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</si>
  <si>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</si>
  <si>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</si>
  <si>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</si>
  <si>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</si>
  <si>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</si>
  <si>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</si>
  <si>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</si>
  <si>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</si>
  <si>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</si>
  <si>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</si>
  <si>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</si>
  <si>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</si>
  <si>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</si>
  <si>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</si>
  <si>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</si>
  <si>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</si>
  <si>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</si>
  <si>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</si>
  <si>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</si>
  <si>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</si>
  <si>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</si>
  <si>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</si>
  <si>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</si>
  <si>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</si>
  <si>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</si>
  <si>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</si>
  <si>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</si>
  <si>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</si>
  <si>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</si>
  <si>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</si>
  <si>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</si>
  <si>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</si>
  <si>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</si>
  <si>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</si>
  <si>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</si>
  <si>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</si>
  <si>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</si>
  <si>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</si>
  <si>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</si>
  <si>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</si>
  <si>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</si>
  <si>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</si>
  <si>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</si>
  <si>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</si>
  <si>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</si>
  <si>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</si>
  <si>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</si>
  <si>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</si>
  <si>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</si>
  <si>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</si>
  <si>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</si>
  <si>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</si>
  <si>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</si>
  <si>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</si>
  <si>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</si>
  <si>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</si>
  <si>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</si>
  <si>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</si>
  <si>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</si>
  <si>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</si>
  <si>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</si>
  <si>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</si>
  <si>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</si>
  <si>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</si>
  <si>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</si>
  <si>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</si>
  <si>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</si>
  <si>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</si>
  <si>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</si>
  <si>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</si>
  <si>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</si>
  <si>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</si>
  <si>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</si>
  <si>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</si>
  <si>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</si>
  <si>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</si>
  <si>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</si>
  <si>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</si>
  <si>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</si>
  <si>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</si>
  <si>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</si>
  <si>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</si>
  <si>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</si>
  <si>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</si>
  <si>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</si>
  <si>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</si>
  <si>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</si>
  <si>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</si>
  <si>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</si>
  <si>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</si>
  <si>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</si>
  <si>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</si>
  <si>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</si>
  <si>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</si>
  <si>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</si>
  <si>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</si>
  <si>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</si>
  <si>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</si>
  <si>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</si>
  <si>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</si>
  <si>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</si>
  <si>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</si>
  <si>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</si>
  <si>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</si>
  <si>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</si>
  <si>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</si>
  <si>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</si>
  <si>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</si>
  <si>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</si>
  <si>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</si>
  <si>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</si>
  <si>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</si>
  <si>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</si>
  <si>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</si>
  <si>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</si>
  <si>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</si>
  <si>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</si>
  <si>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</si>
  <si>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</si>
  <si>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</si>
  <si>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</si>
  <si>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</si>
  <si>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</si>
  <si>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</si>
  <si>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</si>
  <si>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</si>
  <si>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</si>
  <si>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</si>
  <si>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</si>
  <si>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</si>
  <si>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</si>
  <si>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</si>
  <si>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</si>
  <si>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</si>
  <si>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</si>
  <si>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</si>
  <si>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</si>
  <si>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</si>
  <si>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</si>
  <si>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</si>
  <si>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</si>
  <si>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</si>
  <si>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</si>
  <si>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</si>
  <si>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</si>
  <si>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</si>
  <si>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</si>
  <si>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</si>
  <si>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</si>
  <si>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</si>
  <si>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</si>
  <si>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</si>
  <si>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</si>
  <si>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</si>
  <si>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</si>
  <si>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</si>
  <si>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</si>
  <si>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</si>
  <si>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</si>
  <si>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</si>
  <si>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</si>
  <si>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</si>
  <si>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</si>
  <si>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</si>
  <si>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</si>
  <si>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</si>
  <si>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</si>
  <si>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</si>
  <si>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</si>
  <si>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</si>
  <si>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</si>
  <si>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</si>
  <si>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</si>
  <si>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</si>
  <si>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</si>
  <si>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</si>
  <si>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</si>
  <si>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</si>
  <si>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</si>
  <si>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</si>
  <si>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</si>
  <si>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</si>
  <si>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</si>
  <si>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</si>
  <si>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</si>
  <si>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</si>
  <si>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</si>
  <si>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</si>
  <si>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</si>
  <si>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</si>
  <si>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</si>
  <si>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</si>
  <si>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</si>
  <si>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</si>
  <si>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</si>
  <si>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</si>
  <si>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</si>
  <si>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</si>
  <si>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</si>
  <si>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</si>
  <si>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</si>
  <si>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</si>
  <si>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</si>
  <si>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</si>
  <si>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</si>
  <si>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</si>
  <si>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</si>
  <si>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</si>
  <si>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</si>
  <si>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</si>
  <si>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</si>
  <si>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</si>
  <si>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</si>
  <si>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</si>
  <si>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</si>
  <si>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</si>
  <si>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</si>
  <si>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</si>
  <si>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</si>
  <si>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</si>
  <si>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</si>
  <si>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</si>
  <si>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</si>
  <si>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</si>
  <si>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</si>
  <si>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</si>
  <si>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</si>
  <si>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</si>
  <si>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</si>
  <si>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</si>
  <si>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</si>
  <si>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</si>
  <si>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</si>
  <si>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</si>
  <si>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</si>
  <si>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</si>
  <si>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</si>
  <si>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</si>
  <si>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</si>
  <si>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</si>
  <si>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</si>
  <si>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</si>
  <si>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</si>
  <si>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</si>
  <si>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</si>
  <si>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</si>
  <si>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</si>
  <si>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</si>
  <si>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</si>
  <si>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</si>
  <si>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</si>
  <si>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</si>
  <si>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</si>
  <si>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</si>
  <si>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</si>
  <si>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</si>
  <si>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</si>
  <si>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</si>
  <si>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</si>
  <si>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</si>
  <si>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</si>
  <si>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</si>
  <si>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</si>
  <si>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</si>
  <si>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</si>
  <si>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</si>
  <si>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</si>
  <si>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</si>
  <si>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</si>
  <si>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</si>
  <si>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</si>
  <si>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</si>
  <si>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</si>
  <si>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</si>
  <si>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</si>
  <si>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</si>
  <si>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</si>
  <si>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</si>
  <si>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</si>
  <si>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</si>
  <si>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</si>
  <si>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</si>
  <si>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</si>
  <si>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</si>
  <si>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</si>
  <si>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</si>
  <si>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</si>
  <si>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</si>
  <si>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</si>
  <si>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</si>
  <si>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</si>
  <si>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</si>
  <si>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</si>
  <si>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</si>
  <si>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</si>
  <si>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</si>
  <si>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</si>
  <si>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</si>
  <si>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</si>
  <si>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</si>
  <si>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</si>
  <si>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</si>
  <si>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</si>
  <si>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</si>
  <si>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</si>
  <si>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</si>
  <si>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</si>
  <si>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</si>
  <si>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</si>
  <si>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</si>
  <si>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</si>
  <si>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</si>
  <si>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</si>
  <si>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</si>
  <si>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</si>
  <si>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</si>
  <si>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</si>
  <si>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</si>
  <si>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</si>
  <si>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</si>
  <si>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</si>
  <si>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</si>
  <si>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</si>
  <si>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</si>
  <si>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</si>
  <si>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</si>
  <si>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</si>
  <si>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</si>
  <si>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</si>
  <si>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</si>
  <si>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</si>
  <si>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</si>
  <si>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</si>
  <si>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</si>
  <si>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</si>
  <si>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</si>
  <si>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</si>
  <si>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</si>
  <si>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</si>
  <si>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</si>
  <si>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</si>
  <si>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</si>
  <si>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</si>
  <si>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</si>
  <si>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</si>
  <si>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</si>
  <si>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</si>
  <si>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</si>
  <si>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</si>
  <si>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</si>
  <si>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</si>
  <si>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</si>
  <si>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</si>
  <si>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</si>
  <si>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</si>
  <si>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</si>
  <si>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</si>
  <si>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</si>
  <si>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</si>
  <si>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</si>
  <si>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</si>
  <si>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</si>
  <si>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</si>
  <si>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</si>
  <si>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</si>
  <si>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</si>
  <si>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</si>
  <si>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</si>
  <si>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</si>
  <si>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</si>
  <si>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</si>
  <si>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</si>
  <si>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</si>
  <si>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</si>
  <si>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</si>
  <si>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</si>
  <si>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</si>
  <si>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</si>
  <si>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</si>
  <si>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</si>
  <si>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</si>
  <si>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</si>
  <si>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</si>
  <si>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</si>
  <si>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</si>
  <si>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</si>
  <si>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</si>
  <si>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</si>
  <si>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</si>
  <si>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</si>
  <si>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</si>
  <si>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</si>
  <si>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</si>
  <si>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</si>
  <si>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</si>
  <si>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</si>
  <si>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</si>
  <si>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</si>
  <si>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</si>
  <si>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</si>
  <si>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</si>
  <si>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</si>
  <si>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</si>
  <si>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</si>
  <si>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</si>
  <si>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</si>
  <si>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</si>
  <si>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</si>
  <si>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</si>
  <si>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</si>
  <si>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</si>
  <si>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</si>
  <si>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</si>
  <si>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</si>
  <si>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</si>
  <si>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</si>
  <si>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</si>
  <si>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</si>
  <si>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</si>
  <si>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</si>
  <si>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</si>
  <si>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</si>
  <si>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</si>
  <si>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</si>
  <si>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</si>
  <si>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</si>
  <si>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</si>
  <si>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</si>
  <si>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</si>
  <si>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</si>
  <si>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</si>
  <si>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</si>
  <si>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</si>
  <si>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</si>
  <si>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</si>
  <si>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</si>
  <si>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</si>
  <si>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</si>
  <si>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</si>
  <si>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</si>
  <si>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</si>
  <si>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</si>
  <si>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</si>
  <si>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</si>
  <si>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</si>
  <si>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</si>
  <si>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</si>
  <si>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</si>
  <si>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</si>
  <si>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</si>
  <si>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</si>
  <si>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</si>
  <si>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</si>
  <si>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</si>
  <si>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</si>
  <si>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</si>
  <si>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</si>
  <si>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</si>
  <si>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</si>
  <si>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</si>
  <si>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</si>
  <si>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</si>
  <si>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</si>
  <si>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</si>
  <si>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</si>
  <si>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</si>
  <si>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</si>
  <si>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</si>
  <si>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</si>
  <si>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</si>
  <si>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</si>
  <si>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</si>
  <si>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</si>
  <si>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</si>
  <si>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</si>
  <si>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</si>
  <si>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</si>
  <si>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</si>
  <si>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</si>
  <si>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</si>
  <si>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</si>
  <si>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</si>
  <si>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</si>
  <si>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</si>
  <si>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</si>
  <si>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</si>
  <si>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</si>
  <si>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</si>
  <si>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</si>
  <si>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</si>
  <si>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</si>
  <si>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</si>
  <si>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</si>
  <si>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</si>
  <si>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</si>
  <si>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</si>
  <si>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</si>
  <si>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</si>
  <si>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</si>
  <si>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</si>
  <si>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</si>
  <si>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</si>
  <si>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</si>
  <si>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</si>
  <si>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</si>
  <si>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</si>
  <si>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</si>
  <si>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</si>
  <si>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</si>
  <si>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</si>
  <si>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</si>
  <si>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</si>
  <si>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</si>
  <si>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</si>
  <si>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</si>
  <si>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</si>
  <si>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</si>
  <si>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</si>
  <si>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</si>
  <si>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</si>
  <si>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</si>
  <si>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</si>
  <si>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</si>
  <si>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</si>
  <si>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</si>
  <si>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</si>
  <si>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</si>
  <si>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</si>
  <si>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</si>
  <si>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</si>
  <si>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</si>
  <si>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</si>
  <si>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</si>
  <si>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</si>
  <si>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</si>
  <si>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</si>
  <si>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</si>
  <si>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</si>
  <si>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</si>
  <si>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</si>
  <si>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</si>
  <si>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</si>
  <si>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</si>
  <si>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</si>
  <si>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</si>
  <si>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</si>
  <si>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</si>
  <si>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</si>
  <si>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</si>
  <si>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</si>
  <si>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</si>
  <si>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</si>
  <si>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</si>
  <si>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</si>
  <si>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</si>
  <si>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</si>
  <si>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</si>
  <si>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</si>
  <si>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</si>
  <si>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</si>
  <si>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</si>
  <si>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</si>
  <si>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</si>
  <si>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</si>
  <si>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</si>
  <si>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</si>
  <si>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</si>
  <si>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</si>
  <si>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</si>
  <si>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</si>
  <si>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</si>
  <si>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</si>
  <si>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</si>
  <si>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</si>
  <si>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</si>
  <si>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</si>
  <si>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</si>
  <si>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</si>
  <si>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</si>
  <si>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</si>
  <si>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</si>
  <si>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</si>
  <si>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</si>
  <si>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</si>
  <si>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</si>
  <si>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</si>
  <si>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</si>
  <si>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</si>
  <si>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</si>
  <si>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</si>
  <si>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</si>
  <si>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</si>
  <si>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</si>
  <si>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</si>
  <si>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</si>
  <si>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</si>
  <si>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</si>
  <si>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</si>
  <si>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</si>
  <si>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</si>
  <si>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</si>
  <si>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</si>
  <si>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</si>
  <si>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</si>
  <si>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</si>
  <si>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</si>
  <si>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</si>
  <si>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</si>
  <si>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</si>
  <si>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</si>
  <si>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</si>
  <si>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</si>
  <si>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</si>
  <si>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</si>
  <si>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</si>
  <si>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</si>
  <si>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</si>
  <si>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</si>
  <si>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</si>
  <si>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</si>
  <si>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</si>
  <si>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</si>
  <si>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</si>
  <si>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</si>
  <si>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</si>
  <si>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</si>
  <si>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</si>
  <si>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</si>
  <si>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</si>
  <si>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</si>
  <si>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</si>
  <si>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</si>
  <si>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</si>
  <si>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</si>
  <si>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</si>
  <si>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</si>
  <si>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</si>
  <si>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</si>
  <si>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</si>
  <si>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</si>
  <si>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</si>
  <si>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</si>
  <si>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</si>
  <si>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</si>
  <si>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</si>
  <si>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</si>
  <si>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</si>
  <si>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</si>
  <si>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</si>
  <si>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</si>
  <si>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</si>
  <si>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</si>
  <si>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</si>
  <si>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</si>
  <si>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</si>
  <si>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</si>
  <si>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</si>
  <si>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</si>
  <si>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</si>
  <si>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</si>
  <si>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</si>
  <si>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</si>
  <si>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</si>
  <si>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</si>
  <si>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</si>
  <si>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</si>
  <si>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</si>
  <si>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</si>
  <si>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</si>
  <si>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</si>
  <si>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</si>
  <si>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</si>
  <si>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</si>
  <si>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</si>
  <si>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</si>
  <si>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</si>
  <si>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</si>
  <si>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</si>
  <si>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</si>
  <si>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</si>
  <si>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</si>
  <si>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</si>
  <si>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</si>
  <si>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</si>
  <si>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</si>
  <si>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</si>
  <si>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</si>
  <si>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</si>
  <si>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</si>
  <si>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</si>
  <si>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</si>
  <si>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</si>
  <si>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</si>
  <si>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</si>
  <si>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</si>
  <si>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</si>
  <si>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</si>
  <si>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</si>
  <si>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</si>
  <si>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</si>
  <si>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</si>
  <si>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</si>
  <si>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</si>
  <si>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</si>
  <si>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</si>
  <si>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</si>
  <si>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</si>
  <si>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</si>
  <si>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</si>
  <si>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</si>
  <si>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</si>
  <si>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</si>
  <si>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</si>
  <si>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</si>
  <si>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</si>
  <si>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</si>
  <si>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</si>
  <si>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</si>
  <si>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</si>
  <si>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</si>
  <si>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</si>
  <si>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</si>
  <si>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</si>
  <si>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</si>
  <si>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</si>
  <si>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</si>
  <si>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</si>
  <si>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</si>
  <si>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</si>
  <si>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</si>
  <si>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</si>
  <si>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</si>
  <si>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</si>
  <si>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</si>
  <si>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</si>
  <si>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</si>
  <si>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</si>
  <si>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</si>
  <si>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</si>
  <si>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</si>
  <si>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</si>
  <si>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</si>
  <si>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</si>
  <si>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</si>
  <si>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</si>
  <si>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</si>
  <si>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</si>
  <si>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</si>
  <si>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</si>
  <si>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</si>
  <si>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</si>
  <si>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</si>
  <si>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</si>
  <si>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</si>
  <si>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</si>
  <si>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</si>
  <si>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</si>
  <si>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</si>
  <si>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</si>
  <si>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</si>
  <si>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</si>
  <si>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</si>
  <si>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</si>
  <si>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</si>
  <si>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</si>
  <si>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</si>
  <si>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</si>
  <si>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</si>
  <si>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</si>
  <si>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</si>
  <si>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</si>
  <si>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</si>
  <si>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</si>
  <si>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</si>
  <si>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</si>
  <si>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</si>
  <si>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</si>
  <si>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</si>
  <si>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</si>
  <si>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</si>
  <si>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</si>
  <si>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</si>
  <si>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</si>
  <si>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</si>
  <si>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</si>
  <si>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</si>
  <si>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</si>
  <si>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</si>
  <si>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</si>
  <si>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</si>
  <si>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</si>
  <si>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</si>
  <si>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</si>
  <si>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</si>
  <si>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</si>
  <si>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</si>
  <si>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</si>
  <si>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</si>
  <si>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</si>
  <si>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</si>
  <si>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</si>
  <si>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</si>
  <si>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</si>
  <si>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</si>
  <si>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</si>
  <si>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</si>
  <si>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</si>
  <si>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</si>
  <si>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</si>
  <si>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</si>
  <si>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</si>
  <si>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</si>
  <si>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</si>
  <si>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</si>
  <si>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</si>
  <si>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</si>
  <si>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</si>
  <si>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</si>
  <si>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</si>
  <si>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</si>
  <si>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</si>
  <si>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</si>
  <si>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</si>
  <si>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</si>
  <si>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</si>
  <si>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</si>
  <si>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</si>
  <si>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</si>
  <si>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</si>
  <si>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</si>
  <si>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</si>
  <si>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</si>
  <si>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</si>
  <si>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</si>
  <si>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</si>
  <si>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</si>
  <si>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</si>
  <si>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</si>
  <si>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</si>
  <si>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</si>
  <si>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</si>
  <si>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</si>
  <si>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</si>
  <si>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</si>
  <si>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</si>
  <si>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</si>
  <si>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</si>
  <si>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</si>
  <si>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</si>
  <si>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</si>
  <si>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</si>
  <si>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</si>
  <si>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</si>
  <si>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</si>
  <si>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</si>
  <si>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</si>
  <si>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</si>
  <si>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</si>
  <si>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</si>
  <si>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</si>
  <si>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</si>
  <si>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</si>
  <si>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</si>
  <si>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</si>
  <si>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</si>
  <si>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</si>
  <si>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</si>
  <si>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</si>
  <si>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</si>
  <si>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</si>
  <si>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</si>
  <si>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</si>
  <si>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</si>
  <si>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</si>
  <si>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</si>
  <si>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</si>
  <si>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</si>
  <si>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</si>
  <si>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</si>
  <si>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</si>
  <si>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</si>
  <si>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</si>
  <si>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</si>
  <si>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</si>
  <si>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</si>
  <si>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</si>
  <si>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</si>
  <si>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</si>
  <si>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</si>
  <si>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</si>
  <si>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</si>
  <si>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</si>
  <si>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</si>
  <si>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</si>
  <si>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</si>
  <si>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</si>
  <si>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</si>
  <si>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</si>
  <si>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</si>
  <si>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</si>
  <si>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</si>
  <si>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</si>
  <si>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</si>
  <si>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</si>
  <si>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</si>
  <si>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</si>
  <si>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</si>
  <si>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</si>
  <si>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</si>
  <si>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</si>
  <si>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</si>
  <si>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</si>
  <si>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</si>
  <si>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</si>
  <si>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</si>
  <si>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</si>
  <si>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</si>
  <si>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</si>
  <si>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</si>
  <si>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</si>
  <si>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</si>
  <si>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</si>
  <si>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</si>
  <si>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</si>
  <si>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</si>
  <si>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</si>
  <si>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</si>
  <si>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</si>
  <si>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</si>
  <si>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</si>
  <si>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</si>
  <si>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</si>
  <si>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</si>
  <si>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</si>
  <si>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</si>
  <si>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</si>
  <si>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</si>
  <si>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</si>
  <si>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</si>
  <si>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</si>
  <si>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</si>
  <si>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</si>
  <si>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</si>
  <si>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</si>
  <si>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</si>
  <si>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</si>
  <si>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</si>
  <si>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</si>
  <si>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</si>
  <si>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</si>
  <si>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</si>
  <si>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</si>
  <si>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</si>
  <si>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</si>
  <si>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</si>
  <si>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</si>
  <si>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</si>
  <si>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</si>
  <si>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</si>
  <si>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</si>
  <si>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</si>
  <si>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</si>
  <si>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</si>
  <si>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</si>
  <si>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</si>
  <si>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</si>
  <si>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</si>
  <si>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</si>
  <si>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</si>
  <si>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</si>
  <si>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</si>
  <si>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</si>
  <si>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</si>
  <si>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</si>
  <si>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</si>
  <si>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</si>
  <si>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</si>
  <si>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</si>
  <si>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</si>
  <si>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</si>
  <si>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</si>
  <si>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</si>
  <si>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</si>
  <si>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</si>
  <si>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</si>
  <si>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</si>
  <si>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</si>
  <si>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</si>
  <si>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</si>
  <si>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</si>
  <si>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</si>
  <si>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</si>
  <si>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</si>
  <si>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</si>
  <si>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</si>
  <si>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</si>
  <si>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</si>
  <si>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</si>
  <si>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</si>
  <si>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</si>
  <si>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</si>
  <si>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</si>
  <si>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</si>
  <si>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</si>
  <si>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</si>
  <si>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</si>
  <si>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</si>
  <si>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</si>
  <si>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</si>
  <si>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</si>
  <si>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</si>
  <si>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</si>
  <si>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</si>
  <si>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</si>
  <si>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</si>
  <si>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</si>
  <si>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</si>
  <si>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</si>
  <si>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</si>
  <si>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</si>
  <si>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</si>
  <si>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</si>
  <si>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</si>
  <si>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</si>
  <si>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</si>
  <si>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</si>
  <si>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</si>
  <si>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</si>
  <si>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</si>
  <si>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</si>
  <si>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</si>
  <si>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</si>
  <si>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</si>
  <si>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</si>
  <si>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</si>
  <si>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</si>
  <si>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</si>
  <si>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</si>
  <si>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</si>
  <si>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</si>
  <si>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</si>
  <si>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</si>
  <si>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</si>
  <si>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</si>
  <si>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</si>
  <si>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</si>
  <si>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</si>
  <si>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</si>
  <si>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</si>
  <si>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</si>
  <si>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</si>
  <si>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</si>
  <si>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</si>
  <si>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</si>
  <si>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</si>
  <si>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</si>
  <si>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</si>
  <si>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</si>
  <si>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</si>
  <si>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</si>
  <si>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</si>
  <si>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</si>
  <si>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</si>
  <si>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</si>
  <si>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</si>
  <si>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</si>
  <si>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</si>
  <si>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</si>
  <si>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</si>
  <si>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</si>
  <si>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</si>
  <si>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</si>
  <si>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</si>
  <si>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</si>
  <si>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</si>
  <si>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</si>
  <si>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</si>
  <si>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</si>
  <si>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</si>
  <si>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</si>
  <si>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</si>
  <si>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</si>
  <si>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</si>
  <si>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</si>
  <si>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</si>
  <si>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</si>
  <si>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</si>
  <si>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</si>
  <si>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</si>
  <si>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</si>
  <si>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</si>
  <si>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</si>
  <si>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</si>
  <si>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</si>
  <si>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</si>
  <si>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</si>
  <si>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</si>
  <si>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</si>
  <si>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</si>
  <si>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</si>
  <si>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</si>
  <si>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</si>
  <si>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</si>
  <si>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</si>
  <si>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</si>
  <si>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</si>
  <si>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</si>
  <si>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</si>
  <si>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</si>
  <si>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</si>
  <si>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</si>
  <si>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</si>
  <si>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</si>
  <si>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</si>
  <si>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</si>
  <si>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</si>
  <si>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</si>
  <si>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</si>
  <si>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</si>
  <si>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</si>
  <si>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</si>
  <si>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</si>
  <si>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</si>
  <si>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</si>
  <si>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</si>
  <si>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</si>
  <si>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</si>
  <si>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</si>
  <si>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</si>
  <si>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</si>
  <si>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</si>
  <si>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</si>
  <si>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</si>
  <si>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</si>
  <si>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</si>
  <si>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</si>
  <si>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</si>
  <si>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</si>
  <si>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</si>
  <si>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</si>
  <si>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</si>
  <si>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</si>
  <si>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</si>
  <si>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</si>
  <si>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</si>
  <si>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</si>
  <si>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</si>
  <si>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</si>
  <si>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</si>
  <si>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</si>
  <si>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</si>
  <si>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</si>
  <si>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</si>
  <si>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</si>
  <si>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</si>
  <si>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</si>
  <si>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</si>
  <si>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</si>
  <si>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</si>
  <si>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</si>
  <si>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</si>
  <si>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</si>
  <si>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</si>
  <si>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</si>
  <si>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</si>
  <si>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</si>
  <si>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</si>
  <si>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</si>
  <si>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</si>
  <si>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</si>
  <si>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</si>
  <si>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</si>
  <si>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</si>
  <si>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</si>
  <si>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</si>
  <si>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</si>
  <si>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</si>
  <si>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</si>
  <si>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</si>
  <si>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</si>
  <si>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</si>
  <si>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</si>
  <si>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</si>
  <si>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</si>
  <si>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</si>
  <si>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</si>
  <si>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</si>
  <si>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</si>
  <si>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</si>
  <si>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</si>
  <si>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</si>
  <si>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</si>
  <si>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</si>
  <si>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</si>
  <si>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</si>
  <si>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</si>
  <si>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</si>
  <si>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</si>
  <si>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</si>
  <si>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</si>
  <si>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</si>
  <si>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</si>
  <si>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</si>
  <si>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</si>
  <si>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</si>
  <si>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</si>
  <si>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</si>
  <si>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</si>
  <si>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</si>
  <si>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</si>
  <si>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</si>
  <si>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</si>
  <si>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</si>
  <si>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</si>
  <si>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</si>
  <si>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</si>
  <si>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</si>
  <si>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</si>
  <si>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</si>
  <si>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</si>
  <si>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</si>
  <si>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</si>
  <si>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</si>
  <si>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</si>
  <si>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</si>
  <si>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</si>
  <si>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</si>
  <si>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</si>
  <si>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</si>
  <si>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</si>
  <si>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</si>
  <si>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</si>
  <si>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</si>
  <si>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</si>
  <si>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</si>
  <si>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</si>
  <si>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</si>
  <si>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</si>
  <si>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</si>
  <si>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</si>
  <si>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</si>
  <si>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</si>
  <si>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</si>
  <si>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</si>
  <si>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</si>
  <si>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</si>
  <si>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</si>
  <si>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</si>
  <si>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</si>
  <si>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</si>
  <si>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</si>
  <si>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</si>
  <si>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</si>
  <si>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</si>
  <si>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</si>
  <si>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</si>
  <si>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</si>
  <si>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</si>
  <si>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</si>
  <si>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</si>
  <si>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</si>
  <si>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</si>
  <si>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</si>
  <si>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</si>
  <si>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</si>
  <si>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</si>
  <si>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</si>
  <si>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</si>
  <si>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</si>
  <si>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</si>
  <si>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</si>
  <si>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</si>
  <si>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</si>
  <si>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</si>
  <si>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</si>
  <si>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</si>
  <si>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</si>
  <si>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</si>
  <si>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</si>
  <si>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</si>
  <si>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</si>
  <si>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</si>
  <si>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</si>
  <si>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</si>
  <si>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</si>
  <si>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</si>
  <si>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</si>
  <si>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</si>
  <si>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</si>
  <si>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</si>
  <si>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</si>
  <si>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</si>
  <si>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</si>
  <si>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</si>
  <si>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</si>
  <si>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</si>
  <si>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</si>
  <si>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</si>
  <si>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</si>
  <si>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</si>
  <si>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</si>
  <si>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</si>
  <si>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</si>
  <si>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</si>
  <si>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</si>
  <si>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</si>
  <si>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</si>
  <si>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</si>
  <si>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</si>
  <si>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</si>
  <si>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</si>
  <si>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</si>
  <si>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</si>
  <si>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</si>
  <si>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</si>
  <si>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</si>
  <si>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</si>
  <si>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</si>
  <si>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</si>
  <si>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</si>
  <si>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</si>
  <si>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</si>
  <si>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</si>
  <si>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</si>
  <si>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</si>
  <si>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</si>
  <si>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</si>
  <si>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</si>
  <si>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</si>
  <si>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</si>
  <si>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</si>
  <si>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</si>
  <si>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</si>
  <si>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</si>
  <si>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</si>
  <si>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</si>
  <si>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</si>
  <si>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</si>
  <si>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</si>
  <si>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</si>
  <si>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</si>
  <si>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</si>
  <si>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</si>
  <si>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</si>
  <si>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</si>
  <si>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</si>
  <si>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</si>
  <si>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</si>
  <si>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</si>
  <si>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</si>
  <si>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</si>
  <si>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</si>
  <si>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</si>
  <si>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</si>
  <si>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</si>
  <si>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</si>
  <si>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</si>
  <si>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</si>
  <si>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</si>
  <si>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</si>
  <si>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</si>
  <si>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</si>
  <si>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</si>
  <si>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</si>
  <si>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</si>
  <si>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</si>
  <si>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</si>
  <si>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</si>
  <si>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</si>
  <si>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</si>
  <si>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</si>
  <si>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</si>
  <si>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</si>
  <si>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</si>
  <si>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</si>
  <si>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</si>
  <si>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</si>
  <si>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</si>
  <si>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</si>
  <si>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</si>
  <si>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</si>
  <si>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</si>
  <si>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</si>
  <si>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</si>
  <si>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</si>
  <si>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</si>
  <si>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</si>
  <si>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</si>
  <si>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</si>
  <si>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</si>
  <si>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</si>
  <si>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</si>
  <si>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</si>
  <si>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</si>
  <si>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</si>
  <si>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</si>
  <si>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</si>
  <si>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</si>
  <si>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</si>
  <si>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</si>
  <si>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</si>
  <si>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</si>
  <si>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</si>
  <si>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</si>
  <si>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</si>
  <si>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</si>
  <si>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</si>
  <si>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</si>
  <si>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</si>
  <si>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</si>
  <si>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</si>
  <si>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</si>
  <si>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</si>
  <si>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</si>
  <si>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</si>
  <si>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</si>
  <si>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</si>
  <si>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</si>
  <si>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</si>
  <si>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</si>
  <si>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</si>
  <si>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</si>
  <si>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</si>
  <si>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</si>
  <si>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</si>
  <si>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</si>
  <si>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</si>
  <si>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</si>
  <si>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</si>
  <si>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</si>
  <si>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</si>
  <si>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</si>
  <si>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</si>
  <si>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</si>
  <si>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</si>
  <si>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</si>
  <si>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</si>
  <si>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</si>
  <si>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</si>
  <si>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</si>
  <si>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</si>
  <si>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</si>
  <si>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</si>
  <si>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</si>
  <si>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</si>
  <si>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</si>
  <si>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</si>
  <si>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</si>
  <si>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</si>
  <si>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</si>
  <si>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</si>
  <si>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</si>
  <si>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</si>
  <si>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</si>
  <si>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</si>
  <si>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</si>
  <si>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</si>
  <si>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</si>
  <si>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</si>
  <si>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</si>
  <si>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</si>
  <si>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</si>
  <si>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</si>
  <si>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</si>
  <si>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</si>
  <si>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</si>
  <si>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</si>
  <si>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</si>
  <si>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</si>
  <si>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</si>
  <si>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</si>
  <si>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</si>
  <si>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</si>
  <si>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</si>
  <si>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</si>
  <si>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</si>
  <si>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</si>
  <si>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</si>
  <si>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</si>
  <si>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</si>
  <si>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</si>
  <si>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</si>
  <si>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</si>
  <si>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</si>
  <si>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</si>
  <si>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</si>
  <si>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</si>
  <si>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</si>
  <si>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</si>
  <si>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</si>
  <si>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</si>
  <si>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</si>
  <si>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</si>
  <si>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</si>
  <si>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</si>
  <si>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</si>
  <si>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</si>
  <si>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</si>
  <si>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</si>
  <si>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</si>
  <si>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</si>
  <si>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</si>
  <si>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</si>
  <si>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</si>
  <si>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</si>
  <si>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</si>
  <si>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</si>
  <si>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</si>
  <si>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</si>
  <si>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</si>
  <si>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</si>
  <si>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</si>
  <si>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</si>
  <si>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</si>
  <si>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</si>
  <si>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</si>
  <si>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</si>
  <si>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</si>
  <si>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</si>
  <si>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</si>
  <si>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</si>
  <si>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</si>
  <si>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</si>
  <si>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</si>
  <si>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</si>
  <si>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</si>
  <si>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</si>
  <si>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</si>
  <si>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</si>
  <si>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</si>
  <si>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</si>
  <si>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</si>
  <si>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</si>
  <si>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</si>
  <si>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</si>
  <si>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</si>
  <si>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</si>
  <si>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</si>
  <si>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</si>
  <si>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</si>
  <si>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</si>
  <si>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</si>
  <si>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</si>
  <si>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</si>
  <si>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</si>
  <si>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</si>
  <si>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</si>
  <si>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</si>
  <si>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</si>
  <si>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</si>
  <si>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</si>
  <si>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</si>
  <si>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</si>
  <si>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</si>
  <si>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</si>
  <si>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</si>
  <si>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</si>
  <si>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</si>
  <si>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</si>
  <si>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</si>
  <si>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</si>
  <si>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</si>
  <si>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</si>
  <si>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</si>
  <si>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</si>
  <si>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</si>
  <si>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</si>
  <si>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</si>
  <si>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</si>
  <si>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</si>
  <si>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</si>
  <si>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</si>
  <si>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</si>
  <si>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</si>
  <si>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</si>
  <si>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</si>
  <si>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</si>
  <si>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</si>
  <si>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</si>
  <si>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</si>
  <si>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</si>
  <si>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</si>
  <si>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</si>
  <si>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</si>
  <si>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</si>
  <si>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</si>
  <si>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</si>
  <si>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</si>
  <si>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</si>
  <si>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</si>
  <si>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</si>
  <si>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</si>
  <si>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</si>
  <si>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</si>
  <si>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</si>
  <si>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</si>
  <si>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</si>
  <si>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</si>
  <si>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</si>
  <si>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</si>
  <si>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</si>
  <si>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</si>
  <si>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</si>
  <si>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</si>
  <si>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</si>
  <si>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</si>
  <si>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</si>
  <si>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</si>
  <si>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</si>
  <si>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</si>
  <si>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</si>
  <si>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</si>
  <si>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</si>
  <si>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</si>
  <si>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</si>
  <si>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</si>
  <si>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</si>
  <si>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</si>
  <si>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</si>
  <si>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</si>
  <si>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</si>
  <si>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</si>
  <si>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</si>
  <si>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</si>
  <si>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</si>
  <si>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</si>
  <si>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</si>
  <si>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</si>
  <si>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</si>
  <si>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</si>
  <si>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</si>
  <si>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</si>
  <si>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</si>
  <si>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</si>
  <si>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</si>
  <si>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</si>
  <si>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</si>
  <si>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</si>
  <si>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</si>
  <si>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</si>
  <si>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</si>
  <si>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</si>
  <si>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</si>
  <si>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</si>
  <si>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</si>
  <si>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</si>
  <si>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</si>
  <si>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</si>
  <si>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</si>
  <si>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</si>
  <si>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</si>
  <si>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</si>
  <si>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</si>
  <si>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</si>
  <si>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</si>
  <si>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</si>
  <si>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</si>
  <si>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</si>
  <si>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</si>
  <si>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</si>
  <si>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</si>
  <si>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</si>
  <si>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</si>
  <si>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</si>
  <si>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</si>
  <si>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</si>
  <si>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</si>
  <si>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</si>
  <si>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</si>
  <si>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</si>
  <si>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</si>
  <si>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</si>
  <si>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</si>
  <si>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</si>
  <si>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</si>
  <si>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</si>
  <si>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</si>
  <si>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</si>
  <si>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</si>
  <si>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</si>
  <si>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</si>
  <si>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</si>
  <si>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</si>
  <si>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</si>
  <si>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</si>
  <si>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</si>
  <si>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</si>
  <si>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</si>
  <si>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</si>
  <si>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</si>
  <si>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</si>
  <si>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</si>
  <si>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</si>
  <si>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</si>
  <si>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</si>
  <si>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</si>
  <si>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</si>
  <si>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</si>
  <si>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</si>
  <si>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</si>
  <si>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</si>
  <si>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</si>
  <si>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</si>
  <si>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</si>
  <si>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</si>
  <si>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</si>
  <si>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</si>
  <si>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</si>
  <si>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</si>
  <si>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</si>
  <si>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</si>
  <si>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</si>
  <si>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</si>
  <si>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</si>
  <si>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</si>
  <si>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</si>
  <si>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</si>
  <si>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</si>
  <si>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</si>
  <si>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</si>
  <si>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</si>
  <si>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</si>
  <si>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</si>
  <si>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</si>
  <si>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</si>
  <si>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</si>
  <si>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</si>
  <si>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</si>
  <si>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</si>
  <si>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</si>
  <si>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</si>
  <si>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</si>
  <si>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</si>
  <si>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</si>
  <si>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</si>
  <si>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</si>
  <si>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</si>
  <si>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</si>
  <si>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</si>
  <si>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</si>
  <si>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</si>
  <si>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</si>
  <si>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</si>
  <si>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</si>
  <si>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</si>
  <si>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</si>
  <si>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</si>
  <si>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</si>
  <si>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</si>
  <si>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</si>
  <si>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</si>
  <si>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</si>
  <si>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</si>
  <si>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</si>
  <si>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</si>
  <si>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</si>
  <si>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</si>
  <si>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</si>
  <si>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</si>
  <si>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</si>
  <si>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</si>
  <si>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</si>
  <si>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</si>
  <si>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</si>
  <si>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</si>
  <si>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</si>
  <si>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</si>
  <si>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</si>
  <si>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</si>
  <si>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</si>
  <si>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</si>
  <si>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</si>
  <si>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</si>
  <si>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</si>
  <si>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</si>
  <si>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</si>
  <si>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</si>
  <si>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</si>
  <si>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</si>
  <si>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</si>
  <si>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</si>
  <si>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</si>
  <si>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</si>
  <si>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</si>
  <si>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</si>
  <si>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</si>
  <si>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</si>
  <si>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</si>
  <si>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</si>
  <si>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</si>
  <si>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</si>
  <si>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</si>
  <si>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</si>
  <si>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</si>
  <si>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</si>
  <si>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</si>
  <si>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</si>
  <si>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</si>
  <si>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</si>
  <si>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</si>
  <si>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</si>
  <si>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</si>
  <si>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</si>
  <si>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</si>
  <si>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</si>
  <si>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</si>
  <si>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</si>
  <si>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</si>
  <si>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</si>
  <si>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</si>
  <si>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</si>
  <si>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</si>
  <si>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</si>
  <si>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</si>
  <si>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</si>
  <si>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</si>
  <si>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</si>
  <si>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</si>
  <si>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</si>
  <si>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</si>
  <si>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</si>
  <si>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</si>
  <si>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</si>
  <si>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</si>
  <si>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</si>
  <si>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</si>
  <si>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</si>
  <si>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</si>
  <si>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</si>
  <si>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</si>
  <si>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</si>
  <si>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</si>
  <si>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</si>
  <si>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</si>
  <si>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</si>
  <si>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</si>
  <si>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</si>
  <si>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</si>
  <si>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</si>
  <si>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</si>
  <si>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</si>
  <si>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</si>
  <si>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</si>
  <si>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</si>
  <si>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</si>
  <si>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</si>
  <si>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</si>
  <si>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</si>
  <si>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</si>
  <si>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</si>
  <si>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</si>
  <si>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</si>
  <si>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</si>
  <si>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</si>
  <si>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</si>
  <si>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</si>
  <si>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</si>
  <si>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</si>
  <si>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</si>
  <si>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</si>
  <si>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</si>
  <si>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</si>
  <si>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</si>
  <si>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</si>
  <si>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</si>
  <si>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</si>
  <si>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</si>
  <si>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</si>
  <si>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</si>
  <si>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</si>
  <si>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</si>
  <si>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</si>
  <si>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</si>
  <si>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</si>
  <si>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</si>
  <si>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</si>
  <si>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</si>
  <si>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</si>
  <si>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</si>
  <si>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</si>
  <si>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</si>
  <si>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</si>
  <si>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</si>
  <si>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</si>
  <si>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</si>
  <si>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</si>
  <si>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</si>
  <si>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</si>
  <si>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</si>
  <si>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</si>
  <si>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</si>
  <si>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</si>
  <si>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</si>
  <si>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</si>
  <si>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</si>
  <si>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</si>
  <si>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</si>
  <si>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</si>
  <si>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</si>
  <si>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</si>
  <si>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</si>
  <si>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</si>
  <si>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</si>
  <si>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</si>
  <si>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</si>
  <si>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</si>
  <si>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</si>
  <si>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</si>
  <si>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</si>
  <si>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</si>
  <si>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</si>
  <si>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</si>
  <si>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</si>
  <si>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</si>
  <si>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</si>
  <si>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</si>
  <si>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</si>
  <si>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</si>
  <si>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</si>
  <si>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</si>
  <si>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</si>
  <si>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</si>
  <si>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</si>
  <si>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</si>
  <si>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</si>
  <si>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</si>
  <si>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</si>
  <si>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</si>
  <si>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</si>
  <si>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</si>
  <si>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</si>
  <si>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</si>
  <si>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</si>
  <si>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</si>
  <si>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</si>
  <si>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</si>
  <si>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</si>
  <si>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</si>
  <si>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</si>
  <si>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</si>
  <si>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</si>
  <si>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</si>
  <si>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</si>
  <si>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</si>
  <si>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</si>
  <si>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</si>
  <si>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</si>
  <si>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</si>
  <si>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</si>
  <si>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</si>
  <si>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</si>
  <si>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</si>
  <si>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</si>
  <si>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</si>
  <si>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</si>
  <si>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</si>
  <si>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</si>
  <si>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</si>
  <si>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</si>
  <si>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</si>
  <si>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</si>
  <si>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</si>
  <si>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</si>
  <si>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</si>
  <si>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</si>
  <si>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</si>
  <si>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</si>
  <si>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</si>
  <si>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</si>
  <si>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</si>
  <si>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</si>
  <si>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</si>
  <si>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</si>
  <si>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</si>
  <si>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</si>
  <si>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</si>
  <si>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</si>
  <si>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</si>
  <si>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</si>
  <si>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</si>
  <si>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</si>
  <si>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</si>
  <si>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</si>
  <si>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</si>
  <si>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</si>
  <si>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</si>
  <si>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</si>
  <si>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</si>
  <si>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</si>
  <si>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</si>
  <si>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</si>
  <si>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</si>
  <si>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</si>
  <si>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</si>
  <si>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</si>
  <si>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</si>
  <si>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</si>
  <si>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</si>
  <si>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</si>
  <si>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</si>
  <si>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</si>
  <si>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</si>
  <si>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</si>
  <si>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</si>
  <si>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</si>
  <si>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</si>
  <si>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</si>
  <si>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</si>
  <si>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</si>
  <si>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</si>
  <si>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</si>
  <si>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</si>
  <si>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</si>
  <si>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</si>
  <si>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</si>
  <si>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</si>
  <si>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</si>
  <si>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</si>
  <si>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</si>
  <si>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</si>
  <si>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</si>
  <si>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</si>
  <si>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</si>
  <si>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</si>
  <si>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</si>
  <si>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</si>
  <si>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</si>
  <si>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</si>
  <si>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</si>
  <si>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</si>
  <si>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</si>
  <si>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</si>
  <si>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</si>
  <si>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</si>
  <si>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</si>
  <si>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</si>
  <si>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</si>
  <si>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</si>
  <si>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</si>
  <si>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</si>
  <si>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</si>
  <si>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</si>
  <si>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</si>
  <si>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</si>
  <si>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</si>
  <si>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</si>
  <si>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</si>
  <si>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</si>
  <si>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</si>
  <si>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</si>
  <si>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</si>
  <si>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</si>
  <si>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</si>
  <si>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</si>
  <si>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</si>
  <si>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</si>
  <si>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</si>
  <si>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</si>
  <si>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</si>
  <si>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</si>
  <si>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</si>
  <si>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</si>
  <si>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</si>
  <si>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</si>
  <si>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</si>
  <si>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</si>
  <si>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</si>
  <si>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</si>
  <si>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</si>
  <si>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</si>
  <si>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</si>
  <si>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</si>
  <si>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</si>
  <si>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</si>
  <si>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</si>
  <si>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</si>
  <si>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</si>
  <si>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</si>
  <si>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</si>
  <si>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</si>
  <si>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</si>
  <si>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</si>
  <si>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</si>
  <si>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</si>
  <si>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</si>
  <si>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</si>
  <si>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</si>
  <si>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</si>
  <si>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</si>
  <si>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</si>
  <si>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</si>
  <si>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</si>
  <si>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</si>
  <si>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</si>
  <si>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</si>
  <si>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</si>
  <si>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</si>
  <si>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</si>
  <si>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</si>
  <si>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</si>
  <si>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</si>
  <si>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</si>
  <si>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</si>
  <si>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</si>
  <si>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</si>
  <si>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</si>
  <si>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</si>
  <si>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</si>
  <si>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</si>
  <si>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</si>
  <si>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</si>
  <si>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</si>
  <si>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</si>
  <si>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</si>
  <si>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</si>
  <si>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</si>
  <si>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</si>
  <si>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</si>
  <si>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</si>
  <si>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</si>
  <si>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</si>
  <si>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</si>
  <si>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</si>
  <si>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</si>
  <si>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</si>
  <si>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</si>
  <si>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</si>
  <si>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</si>
  <si>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</si>
  <si>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</si>
  <si>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</si>
  <si>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</si>
  <si>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</si>
  <si>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</si>
  <si>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</si>
  <si>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</si>
  <si>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</si>
  <si>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</si>
  <si>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</si>
  <si>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</si>
  <si>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</si>
  <si>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</si>
  <si>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</si>
  <si>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</si>
  <si>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</si>
  <si>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</si>
  <si>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</si>
  <si>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</si>
  <si>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</si>
  <si>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</si>
  <si>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</si>
  <si>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</si>
  <si>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</si>
  <si>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</si>
  <si>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</si>
  <si>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</si>
  <si>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</si>
  <si>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</si>
  <si>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</si>
  <si>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</si>
  <si>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</si>
  <si>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</si>
  <si>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</si>
  <si>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</si>
  <si>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</si>
  <si>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</si>
  <si>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</si>
  <si>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</si>
  <si>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</si>
  <si>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</si>
  <si>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</si>
  <si>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</si>
  <si>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</si>
  <si>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</si>
  <si>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</si>
  <si>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</si>
  <si>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</si>
  <si>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</si>
  <si>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</si>
  <si>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</si>
  <si>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</si>
  <si>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</si>
  <si>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</si>
  <si>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</si>
  <si>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</si>
  <si>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</si>
  <si>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</si>
  <si>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</si>
  <si>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</si>
  <si>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</si>
  <si>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</si>
  <si>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</si>
  <si>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</si>
  <si>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</si>
  <si>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</si>
  <si>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</si>
  <si>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</si>
  <si>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</si>
  <si>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</si>
  <si>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</si>
  <si>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</si>
  <si>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</si>
  <si>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</si>
  <si>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</si>
  <si>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</si>
  <si>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</si>
  <si>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</si>
  <si>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</si>
  <si>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</si>
  <si>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</si>
  <si>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</si>
  <si>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</si>
  <si>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</si>
  <si>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</si>
  <si>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</si>
  <si>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</si>
  <si>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</si>
  <si>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</si>
  <si>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</si>
  <si>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</si>
  <si>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</si>
  <si>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</si>
  <si>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</si>
  <si>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</si>
  <si>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</si>
  <si>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</si>
  <si>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</si>
  <si>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</si>
  <si>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</si>
  <si>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</si>
  <si>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</si>
  <si>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</si>
  <si>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</si>
  <si>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</si>
  <si>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</si>
  <si>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</si>
  <si>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</si>
  <si>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</si>
  <si>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</si>
  <si>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</si>
  <si>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</si>
  <si>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</si>
  <si>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</si>
  <si>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</si>
  <si>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</si>
  <si>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</si>
  <si>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</si>
  <si>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</si>
  <si>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</si>
  <si>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</si>
  <si>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</si>
  <si>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</si>
  <si>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</si>
  <si>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</si>
  <si>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</si>
  <si>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</si>
  <si>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</si>
  <si>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</si>
  <si>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</si>
  <si>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</si>
  <si>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</si>
  <si>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</si>
  <si>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</si>
  <si>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</si>
  <si>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</si>
  <si>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</si>
  <si>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</si>
  <si>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</si>
  <si>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</si>
  <si>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</si>
  <si>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</si>
  <si>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</si>
  <si>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</si>
  <si>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</si>
  <si>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</si>
  <si>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</si>
  <si>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</si>
  <si>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</si>
  <si>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</si>
  <si>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</si>
  <si>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</si>
  <si>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</si>
  <si>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</si>
  <si>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</si>
  <si>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</si>
  <si>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</si>
  <si>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</si>
  <si>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</si>
  <si>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</si>
  <si>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</si>
  <si>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</si>
  <si>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</si>
  <si>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</si>
  <si>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</si>
  <si>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</si>
  <si>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</si>
  <si>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</si>
  <si>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</si>
  <si>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</si>
  <si>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</si>
  <si>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</si>
  <si>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</si>
  <si>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</si>
  <si>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</si>
  <si>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</si>
  <si>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</si>
  <si>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</si>
  <si>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</si>
  <si>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</si>
  <si>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</si>
  <si>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</si>
  <si>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</si>
  <si>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</si>
  <si>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</si>
  <si>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</si>
  <si>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</si>
  <si>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</si>
  <si>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</si>
  <si>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</si>
  <si>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</si>
  <si>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</si>
  <si>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</si>
  <si>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</si>
  <si>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</si>
  <si>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</si>
  <si>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</si>
  <si>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</si>
  <si>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</si>
  <si>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</si>
  <si>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</si>
  <si>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</si>
  <si>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</si>
  <si>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</si>
  <si>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</si>
  <si>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</si>
  <si>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</si>
  <si>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</si>
  <si>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</si>
  <si>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</si>
  <si>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</si>
  <si>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</si>
  <si>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</si>
  <si>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</si>
  <si>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</si>
  <si>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</si>
  <si>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</si>
  <si>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</si>
  <si>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</si>
  <si>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</si>
  <si>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</si>
  <si>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</si>
  <si>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</si>
  <si>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</si>
  <si>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</si>
  <si>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</si>
  <si>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</si>
  <si>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</si>
  <si>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</si>
  <si>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</si>
  <si>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</si>
  <si>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</si>
  <si>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</si>
  <si>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</si>
  <si>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</si>
  <si>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</si>
  <si>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</si>
  <si>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</si>
  <si>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</si>
  <si>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</si>
  <si>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</si>
  <si>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</si>
  <si>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</si>
  <si>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</si>
  <si>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</si>
  <si>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</si>
  <si>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</si>
  <si>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</si>
  <si>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</si>
  <si>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</si>
  <si>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</si>
  <si>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</si>
  <si>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</si>
  <si>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</si>
  <si>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</si>
  <si>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</si>
  <si>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</si>
  <si>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</si>
  <si>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</si>
  <si>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</si>
  <si>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</si>
  <si>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</si>
  <si>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</si>
  <si>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</si>
  <si>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</si>
  <si>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</si>
  <si>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</si>
  <si>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</si>
  <si>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</si>
  <si>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</si>
  <si>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</si>
  <si>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</si>
  <si>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</si>
  <si>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</si>
  <si>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</si>
  <si>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</si>
  <si>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</si>
  <si>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</si>
  <si>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</si>
  <si>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</si>
  <si>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</si>
  <si>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</si>
  <si>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</si>
  <si>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</si>
  <si>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</si>
  <si>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</si>
  <si>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</si>
  <si>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</si>
  <si>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</si>
  <si>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</si>
  <si>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</si>
  <si>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</si>
  <si>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</si>
  <si>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</si>
  <si>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</si>
  <si>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</si>
  <si>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</si>
  <si>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</si>
  <si>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</si>
  <si>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</si>
  <si>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</si>
  <si>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</si>
  <si>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</si>
  <si>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</si>
  <si>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</si>
  <si>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</si>
  <si>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</si>
  <si>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</si>
  <si>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</si>
  <si>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</si>
  <si>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</si>
  <si>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</si>
  <si>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</si>
  <si>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</si>
  <si>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</si>
  <si>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</si>
  <si>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</si>
  <si>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</si>
  <si>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</si>
  <si>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</si>
  <si>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</si>
  <si>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</si>
  <si>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</si>
  <si>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</si>
  <si>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</si>
  <si>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</si>
  <si>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</si>
  <si>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</si>
  <si>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</si>
  <si>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</si>
  <si>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</si>
  <si>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</si>
  <si>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</si>
  <si>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</si>
  <si>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</si>
  <si>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</si>
  <si>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</si>
  <si>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</si>
  <si>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</si>
  <si>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</si>
  <si>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</si>
  <si>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</si>
  <si>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</si>
  <si>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</si>
  <si>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</si>
  <si>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</si>
  <si>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</si>
  <si>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</si>
  <si>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</si>
  <si>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</si>
  <si>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</si>
  <si>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</si>
  <si>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</si>
  <si>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</si>
  <si>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</si>
  <si>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</si>
  <si>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</si>
  <si>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</si>
  <si>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</si>
  <si>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</si>
  <si>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</si>
  <si>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</si>
  <si>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</si>
  <si>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</si>
  <si>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</si>
  <si>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</si>
  <si>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</si>
  <si>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</si>
  <si>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</si>
  <si>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</si>
  <si>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</si>
  <si>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</si>
  <si>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</si>
  <si>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</si>
  <si>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</si>
  <si>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</si>
  <si>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</si>
  <si>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</si>
  <si>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</si>
  <si>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</si>
  <si>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</si>
  <si>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</si>
  <si>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</si>
  <si>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</si>
  <si>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</si>
  <si>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</si>
  <si>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</si>
  <si>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</si>
  <si>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</si>
  <si>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</si>
  <si>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</si>
  <si>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</si>
  <si>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</si>
  <si>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</si>
  <si>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</si>
  <si>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</si>
  <si>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</si>
  <si>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</si>
  <si>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</si>
  <si>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</si>
  <si>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</si>
  <si>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</si>
  <si>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</si>
  <si>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</si>
  <si>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</si>
  <si>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</si>
  <si>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</si>
  <si>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</si>
  <si>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</si>
  <si>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</si>
  <si>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</si>
  <si>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</si>
  <si>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</si>
  <si>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</si>
  <si>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</si>
  <si>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</si>
  <si>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</si>
  <si>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</si>
  <si>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</si>
  <si>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</si>
  <si>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</si>
  <si>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</si>
  <si>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</si>
  <si>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</si>
  <si>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</si>
  <si>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</si>
  <si>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</si>
  <si>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</si>
  <si>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</si>
  <si>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</si>
  <si>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</si>
  <si>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</si>
  <si>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</si>
  <si>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</si>
  <si>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</si>
  <si>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</si>
  <si>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</si>
  <si>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</si>
  <si>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</si>
  <si>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</si>
  <si>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</si>
  <si>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</si>
  <si>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</si>
  <si>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</si>
  <si>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</si>
  <si>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</si>
  <si>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</si>
  <si>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</si>
  <si>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</si>
  <si>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</si>
  <si>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</si>
  <si>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</si>
  <si>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</si>
  <si>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</si>
  <si>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</si>
  <si>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</si>
  <si>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</si>
  <si>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</si>
  <si>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</si>
  <si>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</si>
  <si>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</si>
  <si>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</si>
  <si>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</si>
  <si>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</si>
  <si>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</si>
  <si>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</si>
  <si>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</si>
  <si>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</si>
  <si>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</si>
  <si>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</si>
  <si>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</si>
  <si>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</si>
  <si>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</si>
  <si>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</si>
  <si>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</si>
  <si>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</si>
  <si>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</si>
  <si>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</si>
  <si>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</si>
  <si>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</si>
  <si>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</si>
  <si>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</si>
  <si>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</si>
  <si>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</si>
  <si>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</si>
  <si>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</si>
  <si>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</si>
  <si>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</si>
  <si>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</si>
  <si>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</si>
  <si>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</si>
  <si>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</si>
  <si>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</si>
  <si>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</si>
  <si>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</si>
  <si>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</si>
  <si>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</si>
  <si>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</si>
  <si>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</si>
  <si>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</si>
  <si>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</si>
  <si>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</si>
  <si>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</si>
  <si>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</si>
  <si>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</si>
  <si>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</si>
  <si>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</si>
  <si>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</si>
  <si>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</si>
  <si>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</si>
  <si>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</si>
  <si>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</si>
  <si>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</si>
  <si>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</si>
  <si>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</si>
  <si>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</si>
  <si>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</si>
  <si>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</si>
  <si>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</si>
  <si>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</si>
  <si>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</si>
  <si>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</si>
  <si>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</si>
  <si>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</si>
  <si>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</si>
  <si>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</si>
  <si>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</si>
  <si>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</si>
  <si>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</si>
  <si>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</si>
  <si>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</si>
  <si>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</si>
  <si>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</si>
  <si>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</si>
  <si>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</si>
  <si>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</si>
  <si>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</si>
  <si>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</si>
  <si>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</si>
  <si>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</si>
  <si>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</si>
  <si>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</si>
  <si>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</si>
  <si>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</si>
  <si>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</si>
  <si>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</si>
  <si>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</si>
  <si>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</si>
  <si>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</si>
  <si>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</si>
  <si>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</si>
  <si>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</si>
  <si>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</si>
  <si>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</si>
  <si>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</si>
  <si>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</si>
  <si>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</si>
  <si>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</si>
  <si>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</si>
  <si>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</si>
  <si>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</si>
  <si>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</si>
  <si>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</si>
  <si>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</si>
  <si>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</si>
  <si>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</si>
  <si>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</si>
  <si>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</si>
  <si>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</si>
  <si>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</si>
  <si>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</si>
  <si>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</si>
  <si>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</si>
  <si>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</si>
  <si>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</si>
  <si>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</si>
  <si>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</si>
  <si>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</si>
  <si>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</si>
  <si>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</si>
  <si>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</si>
  <si>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</si>
  <si>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</si>
  <si>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</si>
  <si>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</si>
  <si>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</si>
  <si>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</si>
  <si>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</si>
  <si>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</si>
  <si>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</si>
  <si>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</si>
  <si>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</si>
  <si>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</si>
  <si>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</si>
  <si>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</si>
  <si>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</si>
  <si>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</si>
  <si>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</si>
  <si>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</si>
  <si>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</si>
  <si>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</si>
  <si>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</si>
  <si>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</si>
  <si>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</si>
  <si>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</si>
  <si>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</si>
  <si>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</si>
  <si>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</si>
  <si>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</si>
  <si>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</si>
  <si>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</si>
  <si>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</si>
  <si>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</si>
  <si>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</si>
  <si>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</si>
  <si>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</si>
  <si>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</si>
  <si>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</si>
  <si>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</si>
  <si>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</si>
  <si>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</si>
  <si>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</si>
  <si>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</si>
  <si>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</si>
  <si>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</si>
  <si>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</si>
  <si>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</si>
  <si>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</si>
  <si>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</si>
  <si>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</si>
  <si>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</si>
  <si>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</si>
  <si>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</si>
  <si>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</si>
  <si>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</si>
  <si>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</si>
  <si>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</si>
  <si>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</si>
  <si>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</si>
  <si>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</si>
  <si>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</si>
  <si>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</si>
  <si>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</si>
  <si>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</si>
  <si>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</si>
  <si>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</si>
  <si>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</si>
  <si>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</si>
  <si>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</si>
  <si>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</si>
  <si>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</si>
  <si>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</si>
  <si>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</si>
  <si>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</si>
  <si>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</si>
  <si>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</si>
  <si>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</si>
  <si>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</si>
  <si>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</si>
  <si>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</si>
  <si>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</si>
  <si>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</si>
  <si>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</si>
  <si>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</si>
  <si>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</si>
  <si>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</si>
  <si>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</si>
  <si>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</si>
  <si>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</si>
  <si>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</si>
  <si>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</si>
  <si>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</si>
  <si>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</si>
  <si>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</si>
  <si>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</si>
  <si>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</si>
  <si>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</si>
  <si>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</si>
  <si>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</si>
  <si>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</si>
  <si>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</si>
  <si>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</si>
  <si>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</si>
  <si>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</si>
  <si>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</si>
  <si>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</si>
  <si>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</si>
  <si>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</si>
  <si>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</si>
  <si>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</si>
  <si>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</si>
  <si>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</si>
  <si>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</si>
  <si>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</si>
  <si>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</si>
  <si>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</si>
  <si>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</si>
  <si>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</si>
  <si>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</si>
  <si>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</si>
  <si>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</si>
  <si>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</si>
  <si>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</si>
  <si>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</si>
  <si>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</si>
  <si>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</si>
  <si>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</si>
  <si>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</si>
  <si>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</si>
  <si>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</si>
  <si>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</si>
  <si>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</si>
  <si>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</si>
  <si>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</si>
  <si>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</si>
  <si>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</si>
  <si>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</si>
  <si>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</si>
  <si>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</si>
  <si>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</si>
  <si>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</si>
  <si>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</si>
  <si>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</si>
  <si>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</si>
  <si>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</si>
  <si>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</si>
  <si>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</si>
  <si>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</si>
  <si>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</si>
  <si>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</si>
  <si>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</si>
  <si>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</si>
  <si>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</si>
  <si>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</si>
  <si>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</si>
  <si>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</si>
  <si>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</si>
  <si>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</si>
  <si>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</si>
  <si>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</si>
  <si>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</si>
  <si>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</si>
  <si>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</si>
  <si>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</si>
  <si>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</si>
  <si>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</si>
  <si>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</si>
  <si>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</si>
  <si>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</si>
  <si>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</si>
  <si>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</si>
  <si>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</si>
  <si>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</si>
  <si>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</si>
  <si>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</si>
  <si>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</si>
  <si>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</si>
  <si>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</si>
  <si>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</si>
  <si>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</si>
  <si>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</si>
  <si>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</si>
  <si>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</si>
  <si>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</si>
  <si>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</si>
  <si>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</si>
  <si>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</si>
  <si>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</si>
  <si>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</si>
  <si>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</si>
  <si>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</si>
  <si>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</si>
  <si>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</si>
  <si>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</si>
  <si>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</si>
  <si>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</si>
  <si>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</si>
  <si>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</si>
  <si>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</si>
  <si>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</si>
  <si>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</si>
  <si>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</si>
  <si>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</si>
  <si>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</si>
  <si>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</si>
  <si>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</si>
  <si>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</si>
  <si>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</si>
  <si>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</si>
  <si>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</si>
  <si>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</si>
  <si>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</si>
  <si>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</si>
  <si>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</si>
  <si>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</si>
  <si>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</si>
  <si>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</si>
  <si>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</si>
  <si>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</si>
  <si>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</si>
  <si>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</si>
  <si>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</si>
  <si>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</si>
  <si>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</si>
  <si>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</si>
  <si>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</si>
  <si>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</si>
  <si>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</si>
  <si>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</si>
  <si>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</si>
  <si>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</si>
  <si>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</si>
  <si>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</si>
  <si>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</si>
  <si>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</si>
  <si>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</si>
  <si>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</si>
  <si>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</si>
  <si>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</si>
  <si>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</si>
  <si>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</si>
  <si>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</si>
  <si>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</si>
  <si>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</si>
  <si>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</si>
  <si>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</si>
  <si>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</si>
  <si>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</si>
  <si>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</si>
  <si>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</si>
  <si>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</si>
  <si>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</si>
  <si>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</si>
  <si>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</si>
  <si>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</si>
  <si>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</si>
  <si>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</si>
  <si>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</si>
  <si>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</si>
  <si>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</si>
  <si>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</si>
  <si>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</si>
  <si>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</si>
  <si>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</si>
  <si>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</si>
  <si>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</si>
  <si>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</si>
  <si>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</si>
  <si>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</si>
  <si>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</si>
  <si>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</si>
  <si>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</si>
  <si>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</si>
  <si>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</si>
  <si>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</si>
  <si>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</si>
  <si>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</si>
  <si>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</si>
  <si>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</si>
  <si>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</si>
  <si>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</si>
  <si>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</si>
  <si>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</si>
  <si>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</si>
  <si>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</si>
  <si>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</si>
  <si>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</si>
  <si>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</si>
  <si>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</si>
  <si>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</si>
  <si>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</si>
  <si>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</si>
  <si>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</si>
  <si>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</si>
  <si>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</si>
  <si>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</si>
  <si>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</si>
  <si>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</si>
  <si>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</si>
  <si>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</si>
  <si>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</si>
  <si>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</si>
  <si>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</si>
  <si>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</si>
  <si>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</si>
  <si>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</si>
  <si>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</si>
  <si>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</si>
  <si>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</si>
  <si>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</si>
  <si>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</si>
  <si>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</si>
  <si>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</si>
  <si>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</si>
  <si>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</si>
  <si>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</si>
  <si>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</si>
  <si>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</si>
  <si>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</si>
  <si>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</si>
  <si>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</si>
  <si>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</si>
  <si>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</si>
  <si>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</si>
  <si>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</si>
  <si>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</si>
  <si>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</si>
  <si>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</si>
  <si>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</si>
  <si>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</si>
  <si>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</si>
  <si>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</si>
  <si>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</si>
  <si>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</si>
  <si>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</si>
  <si>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</si>
  <si>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</si>
  <si>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</si>
  <si>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</si>
  <si>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</si>
  <si>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</si>
  <si>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</si>
  <si>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</si>
  <si>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</si>
  <si>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</si>
  <si>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</si>
  <si>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</si>
  <si>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</si>
  <si>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</si>
  <si>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</si>
  <si>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</si>
  <si>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</si>
  <si>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</si>
  <si>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</si>
  <si>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</si>
  <si>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</si>
  <si>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</si>
  <si>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</si>
  <si>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</si>
  <si>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</si>
  <si>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</si>
  <si>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</si>
  <si>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</si>
  <si>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</si>
  <si>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</si>
  <si>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</si>
  <si>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</si>
  <si>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</si>
  <si>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</si>
  <si>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</si>
  <si>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</si>
  <si>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</si>
  <si>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</si>
  <si>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</si>
  <si>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</si>
  <si>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</si>
  <si>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</si>
  <si>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</si>
  <si>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</si>
  <si>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</si>
  <si>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</si>
  <si>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</si>
  <si>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</si>
  <si>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</si>
  <si>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</si>
  <si>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</si>
  <si>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</si>
  <si>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</si>
  <si>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</si>
  <si>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</si>
  <si>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</si>
  <si>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</si>
  <si>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</si>
  <si>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</si>
  <si>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</si>
  <si>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</si>
  <si>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</si>
  <si>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</si>
  <si>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</si>
  <si>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</si>
  <si>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</si>
  <si>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</si>
  <si>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</si>
  <si>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</si>
  <si>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</si>
  <si>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</si>
  <si>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</si>
  <si>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</si>
  <si>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</si>
  <si>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</si>
  <si>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</si>
  <si>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</si>
  <si>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</si>
  <si>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</si>
  <si>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</si>
  <si>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</si>
  <si>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</si>
  <si>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</si>
  <si>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</si>
  <si>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</si>
  <si>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</si>
  <si>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</si>
  <si>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</si>
  <si>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</si>
  <si>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</si>
  <si>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</si>
  <si>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</si>
  <si>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</si>
  <si>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</si>
  <si>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</si>
  <si>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</si>
  <si>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</si>
  <si>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</si>
  <si>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</si>
  <si>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</si>
  <si>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</si>
  <si>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</si>
  <si>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</si>
  <si>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</si>
  <si>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</si>
  <si>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</si>
  <si>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</si>
  <si>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</si>
  <si>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</si>
  <si>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</si>
  <si>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</si>
  <si>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</si>
  <si>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</si>
  <si>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</si>
  <si>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</si>
  <si>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</si>
  <si>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</si>
  <si>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</si>
  <si>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</si>
  <si>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</si>
  <si>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</si>
  <si>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</si>
  <si>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</si>
  <si>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</si>
  <si>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</si>
  <si>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</si>
  <si>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</si>
  <si>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</si>
  <si>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</si>
  <si>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</si>
  <si>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</si>
  <si>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</si>
  <si>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</si>
  <si>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</si>
  <si>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</si>
  <si>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</si>
  <si>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</si>
  <si>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</si>
  <si>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</si>
  <si>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</si>
  <si>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</si>
  <si>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</si>
  <si>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</si>
  <si>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</si>
  <si>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</si>
  <si>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</si>
  <si>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</si>
  <si>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</si>
  <si>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</si>
  <si>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</si>
  <si>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</si>
  <si>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</si>
  <si>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</si>
  <si>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</si>
  <si>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</si>
  <si>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</si>
  <si>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</si>
  <si>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</si>
  <si>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</si>
  <si>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</si>
  <si>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</si>
  <si>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</si>
  <si>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</si>
  <si>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</si>
  <si>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</si>
  <si>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</si>
  <si>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</si>
  <si>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</si>
  <si>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</si>
  <si>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</si>
  <si>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</si>
  <si>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</si>
  <si>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</si>
  <si>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</si>
  <si>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</si>
  <si>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</si>
  <si>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</si>
  <si>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</si>
  <si>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</si>
  <si>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</si>
  <si>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</si>
  <si>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</si>
  <si>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</si>
  <si>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</si>
  <si>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</si>
  <si>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</si>
  <si>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</si>
  <si>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</si>
  <si>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</si>
  <si>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</si>
  <si>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</si>
  <si>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</si>
  <si>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</si>
  <si>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</si>
  <si>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</si>
  <si>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</si>
  <si>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</si>
  <si>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</si>
  <si>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</si>
  <si>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</si>
  <si>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</si>
  <si>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</si>
  <si>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</si>
  <si>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</si>
  <si>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</si>
  <si>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</si>
  <si>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</si>
  <si>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</si>
  <si>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</si>
  <si>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</si>
  <si>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</si>
  <si>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</si>
  <si>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</si>
  <si>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</si>
  <si>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</si>
  <si>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</si>
  <si>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</si>
  <si>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</si>
  <si>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</si>
  <si>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</si>
  <si>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</si>
  <si>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</si>
  <si>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</si>
  <si>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</si>
  <si>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</si>
  <si>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</si>
  <si>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</si>
  <si>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</si>
  <si>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</si>
  <si>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</si>
  <si>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</si>
  <si>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</si>
  <si>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</si>
  <si>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</si>
  <si>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</si>
  <si>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</si>
  <si>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</si>
  <si>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</si>
  <si>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</si>
  <si>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</si>
  <si>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</si>
  <si>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</si>
  <si>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</si>
  <si>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</si>
  <si>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</si>
  <si>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</si>
  <si>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</si>
  <si>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</si>
  <si>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</si>
  <si>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</si>
  <si>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</si>
  <si>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</si>
  <si>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</si>
  <si>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</si>
  <si>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</si>
  <si>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</si>
  <si>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</si>
  <si>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</si>
  <si>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</si>
  <si>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</si>
  <si>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</si>
  <si>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</si>
  <si>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</si>
  <si>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</si>
  <si>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</si>
  <si>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</si>
  <si>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</si>
  <si>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</si>
  <si>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</si>
  <si>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</si>
  <si>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</si>
  <si>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</si>
  <si>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</si>
  <si>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</si>
  <si>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</si>
  <si>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</si>
  <si>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</si>
  <si>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</si>
  <si>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</si>
  <si>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</si>
  <si>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</si>
  <si>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</si>
  <si>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</si>
  <si>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</si>
  <si>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</si>
  <si>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</si>
  <si>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</si>
  <si>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</si>
  <si>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</si>
  <si>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</si>
  <si>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</si>
  <si>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</si>
  <si>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</si>
  <si>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</si>
  <si>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</si>
  <si>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</si>
  <si>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</si>
  <si>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</si>
  <si>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</si>
  <si>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</si>
  <si>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</si>
  <si>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</si>
  <si>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</si>
  <si>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</si>
  <si>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</si>
  <si>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</si>
  <si>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</si>
  <si>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</si>
  <si>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</si>
  <si>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</si>
  <si>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</si>
  <si>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</si>
  <si>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</si>
  <si>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</si>
  <si>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</si>
  <si>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</si>
  <si>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</si>
  <si>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</si>
  <si>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</si>
  <si>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</si>
  <si>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</si>
  <si>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</si>
  <si>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</si>
  <si>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</si>
  <si>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</si>
  <si>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</si>
  <si>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</si>
  <si>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</si>
  <si>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</si>
  <si>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</si>
  <si>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</si>
  <si>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</si>
  <si>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</si>
  <si>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</si>
  <si>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</si>
  <si>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</si>
  <si>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</si>
  <si>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</si>
  <si>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</si>
  <si>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</si>
  <si>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</si>
  <si>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</si>
  <si>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</si>
  <si>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</si>
  <si>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</si>
  <si>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</si>
  <si>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</si>
  <si>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</si>
  <si>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</si>
  <si>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</si>
  <si>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</si>
  <si>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</si>
  <si>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</si>
  <si>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</si>
  <si>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</si>
  <si>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</si>
  <si>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</si>
  <si>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</si>
  <si>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</si>
  <si>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</si>
  <si>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</si>
  <si>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</si>
  <si>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</si>
  <si>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</si>
  <si>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</si>
  <si>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</si>
  <si>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</si>
  <si>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</si>
  <si>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</si>
  <si>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</si>
  <si>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</si>
  <si>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</si>
  <si>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</si>
  <si>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</si>
  <si>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</si>
  <si>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</si>
  <si>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</si>
  <si>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</si>
  <si>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</si>
  <si>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</si>
  <si>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</si>
  <si>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</si>
  <si>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</si>
  <si>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</si>
  <si>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</si>
  <si>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</si>
  <si>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</si>
  <si>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</si>
  <si>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</si>
  <si>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</si>
  <si>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</si>
  <si>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</si>
  <si>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</si>
  <si>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</si>
  <si>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</si>
  <si>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</si>
  <si>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</si>
  <si>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</si>
  <si>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</si>
  <si>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</si>
  <si>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</si>
  <si>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</si>
  <si>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</si>
  <si>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</si>
  <si>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</si>
  <si>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</si>
  <si>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</si>
  <si>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</si>
  <si>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</si>
  <si>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</si>
  <si>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</si>
  <si>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</si>
  <si>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</si>
  <si>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</si>
  <si>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</si>
  <si>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</si>
  <si>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</si>
  <si>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</si>
  <si>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</si>
  <si>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</si>
  <si>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</si>
  <si>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</si>
  <si>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</si>
  <si>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</si>
  <si>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</si>
  <si>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</si>
  <si>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</si>
  <si>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</si>
  <si>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</si>
  <si>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</si>
  <si>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</si>
  <si>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</si>
  <si>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</si>
  <si>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</si>
  <si>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</si>
  <si>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</si>
  <si>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</si>
  <si>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</si>
  <si>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</si>
  <si>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</si>
  <si>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</si>
  <si>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</si>
  <si>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</si>
  <si>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</si>
  <si>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</si>
  <si>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</si>
  <si>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</si>
  <si>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</si>
  <si>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</si>
  <si>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</si>
  <si>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</si>
  <si>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</si>
  <si>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</si>
  <si>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</si>
  <si>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</si>
  <si>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</si>
  <si>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</si>
  <si>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</si>
  <si>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</si>
  <si>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</si>
  <si>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</si>
  <si>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</si>
  <si>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</si>
  <si>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</si>
  <si>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</si>
  <si>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</si>
  <si>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</si>
  <si>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</si>
  <si>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</si>
  <si>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</si>
  <si>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</si>
  <si>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</si>
  <si>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</si>
  <si>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</si>
  <si>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</si>
  <si>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</si>
  <si>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</si>
  <si>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</si>
  <si>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</si>
  <si>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</si>
  <si>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</si>
  <si>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</si>
  <si>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</si>
  <si>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</si>
  <si>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</si>
  <si>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</si>
  <si>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</si>
  <si>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</si>
  <si>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</si>
  <si>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</si>
  <si>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</si>
  <si>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</si>
  <si>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</si>
  <si>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</si>
  <si>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</si>
  <si>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</si>
  <si>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</si>
  <si>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</si>
  <si>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</si>
  <si>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</si>
  <si>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</si>
  <si>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</si>
  <si>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</si>
  <si>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</si>
  <si>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</si>
  <si>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</si>
  <si>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</si>
  <si>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</si>
  <si>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</si>
  <si>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</si>
  <si>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</si>
  <si>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</si>
  <si>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</si>
  <si>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</si>
  <si>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</si>
  <si>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</si>
  <si>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</si>
  <si>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</si>
  <si>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</si>
  <si>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</si>
  <si>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</si>
  <si>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</si>
  <si>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</si>
  <si>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</si>
  <si>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</si>
  <si>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</si>
  <si>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</si>
  <si>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</si>
  <si>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</si>
  <si>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</si>
  <si>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</si>
  <si>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</si>
  <si>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</si>
  <si>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</si>
  <si>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</si>
  <si>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</si>
  <si>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</si>
  <si>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</si>
  <si>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</si>
  <si>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</si>
  <si>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</si>
  <si>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</si>
  <si>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</si>
  <si>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</si>
  <si>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</si>
  <si>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</si>
  <si>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</si>
  <si>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</si>
  <si>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</si>
  <si>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</si>
  <si>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</si>
  <si>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</si>
  <si>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</si>
  <si>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</si>
  <si>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</si>
  <si>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</si>
  <si>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</si>
  <si>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</si>
  <si>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</si>
  <si>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</si>
  <si>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</si>
  <si>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</si>
  <si>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</si>
  <si>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</si>
  <si>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</si>
  <si>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</si>
  <si>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</si>
  <si>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</si>
  <si>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</si>
  <si>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</si>
  <si>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</si>
  <si>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</si>
  <si>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</si>
  <si>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</si>
  <si>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</si>
  <si>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</si>
  <si>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</si>
  <si>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</si>
  <si>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</si>
  <si>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</si>
  <si>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</si>
  <si>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</si>
  <si>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</si>
  <si>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</si>
  <si>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</si>
  <si>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</si>
  <si>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</si>
  <si>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</si>
  <si>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</si>
  <si>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</si>
  <si>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</si>
  <si>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</si>
  <si>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</si>
  <si>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</si>
  <si>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</si>
  <si>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</si>
  <si>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</si>
  <si>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</si>
  <si>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</si>
  <si>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</si>
  <si>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</si>
  <si>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</si>
  <si>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</si>
  <si>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</si>
  <si>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</si>
  <si>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</si>
  <si>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</si>
  <si>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</si>
  <si>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</si>
  <si>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</si>
  <si>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</si>
  <si>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</si>
  <si>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</si>
  <si>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</si>
  <si>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</si>
  <si>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</si>
  <si>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</si>
  <si>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</si>
  <si>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</si>
  <si>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</si>
  <si>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</si>
  <si>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</si>
  <si>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</si>
  <si>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</si>
  <si>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</si>
  <si>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</si>
  <si>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</si>
  <si>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</si>
  <si>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</si>
  <si>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</si>
  <si>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</si>
  <si>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</si>
  <si>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</si>
  <si>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</si>
  <si>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</si>
  <si>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</si>
  <si>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</si>
  <si>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</si>
  <si>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</si>
  <si>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</si>
  <si>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</si>
  <si>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</si>
  <si>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</si>
  <si>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</si>
  <si>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</si>
  <si>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</si>
  <si>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</si>
  <si>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</si>
  <si>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</si>
  <si>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</si>
  <si>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</si>
  <si>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</si>
  <si>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</si>
  <si>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</si>
  <si>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</si>
  <si>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</si>
  <si>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</si>
  <si>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</si>
  <si>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</si>
  <si>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</si>
  <si>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</si>
  <si>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</si>
  <si>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</si>
  <si>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</si>
  <si>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</si>
  <si>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</si>
  <si>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</si>
  <si>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</si>
  <si>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</si>
  <si>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</si>
  <si>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</si>
  <si>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</si>
  <si>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</si>
  <si>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</si>
  <si>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</si>
  <si>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</si>
  <si>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</si>
  <si>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</si>
  <si>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</si>
  <si>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</si>
  <si>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</si>
  <si>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</si>
  <si>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</si>
  <si>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</si>
  <si>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</si>
  <si>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</si>
  <si>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</si>
  <si>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</si>
  <si>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</si>
  <si>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</si>
  <si>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</si>
  <si>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</si>
  <si>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</si>
  <si>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</si>
  <si>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</si>
  <si>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</si>
  <si>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</si>
  <si>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</si>
  <si>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</si>
  <si>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</si>
  <si>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</si>
  <si>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</si>
  <si>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</si>
  <si>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</si>
  <si>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</si>
  <si>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</si>
  <si>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</si>
  <si>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</si>
  <si>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</si>
  <si>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</si>
  <si>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</si>
  <si>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</si>
  <si>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</si>
  <si>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</si>
  <si>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</si>
  <si>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</si>
  <si>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</si>
  <si>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</si>
  <si>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</si>
  <si>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</si>
  <si>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</si>
  <si>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</si>
  <si>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</si>
  <si>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</si>
  <si>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</si>
  <si>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</si>
  <si>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</si>
  <si>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</si>
  <si>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</si>
  <si>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</si>
  <si>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</si>
  <si>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</si>
  <si>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</si>
  <si>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</si>
  <si>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</si>
  <si>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</si>
  <si>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</si>
  <si>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</si>
  <si>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</si>
  <si>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</si>
  <si>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</si>
  <si>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</si>
  <si>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</si>
  <si>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</si>
  <si>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</si>
  <si>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</si>
  <si>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</si>
  <si>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</si>
  <si>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</si>
  <si>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</si>
  <si>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</si>
  <si>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</si>
  <si>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</si>
  <si>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</si>
  <si>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</si>
  <si>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</si>
  <si>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</si>
  <si>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</si>
  <si>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</si>
  <si>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</si>
  <si>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</si>
  <si>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</si>
  <si>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</si>
  <si>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</si>
  <si>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</si>
  <si>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</si>
  <si>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</si>
  <si>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</si>
  <si>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</si>
  <si>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</si>
  <si>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</si>
  <si>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</si>
  <si>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</si>
  <si>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</si>
  <si>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</si>
  <si>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</si>
  <si>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</si>
  <si>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</si>
  <si>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</si>
  <si>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</si>
  <si>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</si>
  <si>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</si>
  <si>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</si>
  <si>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</si>
  <si>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</si>
  <si>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</si>
  <si>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</si>
  <si>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</si>
  <si>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</si>
  <si>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</si>
  <si>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</si>
  <si>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</si>
  <si>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</si>
  <si>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</si>
  <si>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</si>
  <si>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</si>
  <si>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</si>
  <si>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</si>
  <si>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</si>
  <si>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</si>
  <si>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</si>
  <si>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</si>
  <si>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</si>
  <si>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</si>
  <si>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</si>
  <si>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</si>
  <si>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</si>
  <si>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</si>
  <si>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</si>
  <si>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</si>
  <si>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</si>
  <si>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</si>
  <si>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</si>
  <si>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</si>
  <si>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</si>
  <si>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</si>
  <si>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</si>
  <si>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</si>
  <si>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</si>
  <si>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</si>
  <si>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</si>
  <si>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</si>
  <si>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</si>
  <si>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</si>
  <si>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</si>
  <si>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</si>
  <si>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</si>
  <si>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</si>
  <si>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</si>
  <si>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</si>
  <si>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</si>
  <si>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</si>
  <si>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</si>
  <si>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</si>
  <si>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</si>
  <si>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</si>
  <si>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</si>
  <si>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</si>
  <si>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</si>
  <si>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</si>
  <si>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</si>
  <si>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</si>
  <si>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</si>
  <si>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</si>
  <si>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</si>
  <si>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</si>
  <si>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</si>
  <si>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</si>
  <si>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</si>
  <si>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</si>
  <si>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</si>
  <si>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</si>
  <si>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</si>
  <si>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</si>
  <si>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</si>
  <si>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</si>
  <si>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</si>
  <si>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</si>
  <si>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</si>
  <si>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</si>
  <si>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</si>
  <si>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</si>
  <si>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</si>
  <si>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</si>
  <si>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</si>
  <si>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</si>
  <si>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</si>
  <si>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</si>
  <si>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</si>
  <si>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</si>
  <si>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</si>
  <si>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</si>
  <si>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</si>
  <si>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</si>
  <si>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</si>
  <si>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</si>
  <si>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</si>
  <si>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</si>
  <si>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</si>
  <si>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</si>
  <si>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</si>
  <si>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</si>
  <si>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</si>
  <si>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</si>
  <si>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</si>
  <si>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</si>
  <si>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</si>
  <si>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</si>
  <si>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</si>
  <si>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</si>
  <si>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</si>
  <si>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</si>
  <si>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</si>
  <si>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</si>
  <si>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</si>
  <si>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</si>
  <si>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</si>
  <si>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</si>
  <si>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</si>
  <si>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</si>
  <si>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</si>
  <si>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</si>
  <si>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</si>
  <si>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</si>
  <si>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</si>
  <si>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</si>
  <si>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</si>
  <si>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</si>
  <si>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</si>
  <si>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</si>
  <si>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</si>
  <si>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</si>
  <si>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</si>
  <si>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</si>
  <si>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</si>
  <si>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</si>
  <si>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</si>
  <si>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</si>
  <si>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</si>
  <si>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</si>
  <si>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</si>
  <si>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</si>
  <si>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</si>
  <si>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</si>
  <si>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</si>
  <si>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</si>
  <si>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</si>
  <si>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</si>
  <si>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</si>
  <si>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</si>
  <si>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</si>
  <si>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</si>
  <si>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</si>
  <si>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</si>
  <si>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</si>
  <si>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</si>
  <si>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</si>
  <si>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</si>
  <si>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</si>
  <si>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</si>
  <si>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</si>
  <si>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</si>
  <si>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</si>
  <si>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</si>
  <si>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</si>
  <si>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</si>
  <si>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</si>
  <si>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</si>
  <si>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</si>
  <si>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</si>
  <si>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</si>
  <si>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</si>
  <si>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</si>
  <si>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</si>
  <si>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</si>
  <si>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</si>
  <si>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</si>
  <si>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</si>
  <si>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</si>
  <si>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</si>
  <si>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</si>
  <si>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</si>
  <si>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</si>
  <si>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</si>
  <si>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</si>
  <si>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</si>
  <si>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</si>
  <si>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</si>
  <si>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</si>
  <si>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</si>
  <si>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</si>
  <si>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</si>
  <si>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</si>
  <si>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</si>
  <si>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</si>
  <si>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</si>
  <si>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</si>
  <si>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</si>
  <si>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</si>
  <si>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</si>
  <si>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</si>
  <si>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</si>
  <si>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</si>
  <si>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</si>
  <si>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</si>
  <si>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</si>
  <si>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</si>
  <si>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</si>
  <si>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</si>
  <si>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</si>
  <si>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</si>
  <si>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</si>
  <si>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</si>
  <si>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</si>
  <si>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</si>
  <si>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</si>
  <si>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</si>
  <si>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</si>
  <si>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</si>
  <si>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</si>
  <si>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</si>
  <si>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</si>
  <si>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</si>
  <si>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</si>
  <si>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</si>
  <si>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</si>
  <si>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</si>
  <si>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</si>
  <si>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</si>
  <si>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</si>
  <si>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</si>
  <si>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</si>
  <si>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</si>
  <si>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</si>
  <si>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</si>
  <si>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</si>
  <si>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</si>
  <si>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</si>
  <si>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</si>
  <si>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</si>
  <si>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</si>
  <si>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</si>
  <si>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</si>
  <si>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</si>
  <si>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</si>
  <si>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</si>
  <si>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</si>
  <si>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</si>
  <si>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</si>
  <si>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</si>
  <si>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</si>
  <si>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</si>
  <si>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</si>
  <si>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</si>
  <si>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</si>
  <si>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</si>
  <si>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</si>
  <si>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</si>
  <si>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</si>
  <si>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</si>
  <si>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</si>
  <si>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</si>
  <si>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</si>
  <si>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</si>
  <si>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</si>
  <si>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</si>
  <si>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</si>
  <si>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</si>
  <si>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</si>
  <si>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</si>
  <si>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</si>
  <si>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</si>
  <si>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</si>
  <si>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</si>
  <si>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</si>
  <si>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</si>
  <si>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</si>
  <si>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</si>
  <si>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</si>
  <si>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</si>
  <si>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</si>
  <si>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</si>
  <si>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</si>
  <si>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</si>
  <si>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</si>
  <si>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</si>
  <si>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</si>
  <si>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</si>
  <si>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</si>
  <si>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</si>
  <si>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</si>
  <si>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</si>
  <si>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</si>
  <si>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</si>
  <si>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</si>
  <si>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</si>
  <si>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</si>
  <si>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</si>
  <si>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</si>
  <si>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</si>
  <si>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</si>
  <si>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</si>
  <si>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</si>
  <si>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</si>
  <si>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</si>
  <si>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</si>
  <si>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</si>
  <si>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</si>
  <si>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</si>
  <si>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</si>
  <si>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</si>
  <si>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</si>
  <si>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</si>
  <si>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</si>
  <si>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</si>
  <si>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</si>
  <si>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</si>
  <si>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</si>
  <si>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</si>
  <si>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</si>
  <si>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</si>
  <si>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</si>
  <si>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</si>
  <si>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</si>
  <si>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</si>
  <si>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</si>
  <si>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</si>
  <si>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</si>
  <si>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</si>
  <si>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</si>
  <si>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</si>
  <si>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</si>
  <si>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</si>
  <si>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</si>
  <si>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</si>
  <si>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</si>
  <si>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</si>
  <si>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</si>
  <si>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</si>
  <si>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</si>
  <si>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</si>
  <si>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</si>
  <si>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</si>
  <si>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</si>
  <si>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</si>
  <si>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</si>
  <si>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</si>
  <si>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</si>
  <si>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</si>
  <si>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</si>
  <si>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</si>
  <si>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</si>
  <si>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</si>
  <si>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</si>
  <si>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</si>
  <si>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</si>
  <si>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</si>
  <si>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</si>
  <si>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</si>
  <si>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</si>
  <si>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</si>
  <si>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</si>
  <si>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</si>
  <si>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</si>
  <si>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</si>
  <si>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</si>
  <si>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</si>
  <si>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</si>
  <si>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</si>
  <si>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</si>
  <si>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</si>
  <si>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</si>
  <si>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</si>
  <si>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</si>
  <si>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</si>
  <si>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</si>
  <si>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</si>
  <si>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</si>
  <si>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</si>
  <si>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</si>
  <si>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</si>
  <si>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</si>
  <si>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</si>
  <si>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</si>
  <si>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</si>
  <si>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</si>
  <si>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</si>
  <si>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</si>
  <si>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</si>
  <si>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</si>
  <si>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</si>
  <si>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</si>
  <si>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</si>
  <si>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</si>
  <si>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</si>
  <si>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</si>
  <si>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</si>
  <si>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</si>
  <si>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</si>
  <si>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</si>
  <si>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</si>
  <si>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</si>
  <si>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</si>
  <si>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</si>
  <si>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</si>
  <si>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</si>
  <si>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</si>
  <si>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</si>
  <si>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</si>
  <si>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</si>
  <si>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</si>
  <si>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</si>
  <si>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</si>
  <si>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</si>
  <si>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</si>
  <si>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</si>
  <si>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</si>
  <si>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</si>
  <si>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</si>
  <si>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</si>
  <si>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</si>
  <si>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</si>
  <si>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</si>
  <si>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</si>
  <si>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</si>
  <si>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</si>
  <si>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</si>
  <si>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</si>
  <si>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</si>
  <si>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</si>
  <si>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</si>
  <si>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</si>
  <si>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</si>
  <si>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</si>
  <si>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</si>
  <si>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</si>
  <si>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</si>
  <si>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</si>
  <si>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</si>
  <si>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</si>
  <si>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</si>
  <si>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</si>
  <si>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</si>
  <si>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</si>
  <si>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</si>
  <si>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</si>
  <si>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</si>
  <si>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</si>
  <si>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</si>
  <si>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</si>
  <si>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</si>
  <si>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</si>
  <si>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</si>
  <si>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</si>
  <si>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</si>
  <si>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</si>
  <si>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</si>
  <si>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</si>
  <si>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</si>
  <si>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</si>
  <si>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</si>
  <si>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</si>
  <si>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</si>
  <si>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</si>
  <si>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</si>
  <si>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</si>
  <si>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</si>
  <si>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</si>
  <si>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</si>
  <si>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</si>
  <si>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</si>
  <si>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</si>
  <si>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</si>
  <si>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</si>
  <si>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</si>
  <si>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</si>
  <si>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</si>
  <si>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</si>
  <si>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</si>
  <si>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</si>
  <si>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</si>
  <si>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</si>
  <si>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</si>
  <si>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</si>
  <si>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</si>
  <si>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</si>
  <si>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</si>
  <si>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</si>
  <si>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</si>
  <si>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</si>
  <si>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</si>
  <si>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</si>
  <si>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</si>
  <si>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</si>
  <si>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</si>
  <si>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</si>
  <si>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</si>
  <si>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</si>
  <si>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</si>
  <si>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</si>
  <si>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</si>
  <si>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</si>
  <si>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</si>
  <si>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</si>
  <si>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</si>
  <si>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</si>
  <si>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</si>
  <si>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</si>
  <si>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</si>
  <si>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</si>
  <si>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</si>
  <si>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</si>
  <si>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</si>
  <si>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</si>
  <si>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</si>
  <si>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</si>
  <si>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</si>
  <si>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</si>
  <si>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</si>
  <si>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</si>
  <si>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</si>
  <si>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</si>
  <si>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</si>
  <si>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</si>
  <si>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</si>
  <si>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</si>
  <si>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</si>
  <si>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</si>
  <si>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</si>
  <si>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</si>
  <si>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</si>
  <si>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</si>
  <si>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</si>
  <si>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</si>
  <si>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</si>
  <si>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</si>
  <si>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</si>
  <si>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</si>
  <si>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</si>
  <si>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</si>
  <si>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</si>
  <si>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</si>
  <si>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</si>
  <si>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</si>
  <si>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</si>
  <si>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</si>
  <si>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</si>
  <si>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</si>
  <si>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</si>
  <si>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</si>
  <si>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</si>
  <si>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</si>
  <si>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</si>
  <si>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</si>
  <si>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</si>
  <si>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</si>
  <si>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</si>
  <si>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</si>
  <si>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</si>
  <si>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</si>
  <si>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</si>
  <si>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</si>
  <si>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</si>
  <si>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</si>
  <si>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</si>
  <si>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</si>
  <si>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</si>
  <si>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</si>
  <si>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</si>
  <si>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</si>
  <si>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</si>
  <si>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</si>
  <si>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</si>
  <si>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</si>
  <si>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</si>
  <si>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</si>
  <si>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</si>
  <si>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</si>
  <si>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</si>
  <si>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</si>
  <si>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</si>
  <si>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</si>
  <si>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</si>
  <si>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</si>
  <si>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</si>
  <si>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</si>
  <si>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</si>
  <si>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</si>
  <si>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</si>
  <si>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</si>
  <si>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</si>
  <si>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</si>
  <si>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</si>
  <si>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</si>
  <si>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</si>
  <si>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</si>
  <si>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</si>
  <si>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</si>
  <si>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</si>
  <si>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</si>
  <si>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</si>
  <si>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</si>
  <si>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</si>
  <si>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</si>
  <si>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</si>
  <si>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</si>
  <si>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</si>
  <si>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</si>
  <si>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</si>
  <si>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</si>
  <si>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</si>
  <si>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</si>
  <si>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</si>
  <si>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</si>
  <si>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</si>
  <si>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</si>
  <si>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</si>
  <si>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</si>
  <si>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</si>
  <si>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</si>
  <si>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</si>
  <si>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</si>
  <si>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</si>
  <si>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</si>
  <si>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</si>
  <si>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</si>
  <si>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</si>
  <si>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</si>
  <si>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</si>
  <si>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</si>
  <si>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</si>
  <si>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</si>
  <si>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</si>
  <si>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</si>
  <si>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</si>
  <si>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</si>
  <si>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</si>
  <si>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</si>
  <si>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</si>
  <si>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</si>
  <si>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</si>
  <si>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</si>
  <si>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</si>
  <si>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</si>
  <si>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</si>
  <si>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</si>
  <si>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</si>
  <si>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</si>
  <si>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</si>
  <si>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</si>
  <si>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</si>
  <si>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</si>
  <si>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</si>
  <si>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</si>
  <si>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</si>
  <si>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</si>
  <si>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</si>
  <si>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</si>
  <si>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</si>
  <si>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</si>
  <si>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</si>
  <si>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</si>
  <si>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</si>
  <si>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</si>
  <si>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</si>
  <si>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</si>
  <si>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</si>
  <si>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</si>
  <si>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</si>
  <si>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</si>
  <si>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</si>
  <si>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</si>
  <si>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</si>
  <si>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</si>
  <si>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</si>
  <si>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</si>
  <si>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</si>
  <si>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</si>
  <si>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</si>
  <si>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</si>
  <si>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</si>
  <si>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</si>
  <si>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</si>
  <si>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</si>
  <si>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</si>
  <si>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</si>
  <si>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</si>
  <si>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</si>
  <si>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</si>
  <si>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</si>
  <si>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</si>
  <si>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</si>
  <si>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</si>
  <si>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</si>
  <si>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</si>
  <si>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</si>
  <si>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</si>
  <si>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</si>
  <si>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</si>
  <si>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</si>
  <si>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</si>
  <si>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</si>
  <si>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</si>
  <si>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</si>
  <si>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</si>
  <si>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</si>
  <si>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</si>
  <si>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</si>
  <si>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</si>
  <si>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</si>
  <si>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</si>
  <si>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</si>
  <si>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</si>
  <si>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</si>
  <si>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</si>
  <si>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</si>
  <si>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</si>
  <si>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</si>
  <si>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</si>
  <si>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</si>
  <si>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</si>
  <si>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</si>
  <si>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</si>
  <si>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</si>
  <si>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</si>
  <si>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</si>
  <si>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</si>
  <si>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</si>
  <si>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</si>
  <si>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</si>
  <si>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</si>
  <si>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</si>
  <si>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</si>
  <si>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</si>
  <si>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</si>
  <si>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</si>
  <si>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</si>
  <si>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</si>
  <si>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</si>
  <si>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</si>
  <si>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</si>
  <si>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</si>
  <si>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</si>
  <si>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</si>
  <si>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</si>
  <si>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</si>
  <si>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</si>
  <si>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</si>
  <si>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</si>
  <si>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</si>
  <si>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</si>
  <si>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</si>
  <si>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</si>
  <si>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</si>
  <si>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</si>
  <si>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</si>
  <si>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</si>
  <si>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</si>
  <si>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</si>
  <si>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</si>
  <si>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</si>
  <si>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</si>
  <si>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</si>
  <si>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</si>
  <si>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</si>
  <si>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</si>
  <si>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</si>
  <si>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</si>
  <si>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</si>
  <si>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</si>
  <si>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</si>
  <si>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</si>
  <si>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</si>
  <si>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</si>
  <si>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</si>
  <si>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</si>
  <si>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</si>
  <si>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</si>
  <si>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</si>
  <si>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</si>
  <si>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</si>
  <si>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</si>
  <si>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</si>
  <si>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</si>
  <si>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</si>
  <si>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</si>
  <si>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</si>
  <si>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</si>
  <si>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</si>
  <si>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</si>
  <si>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</si>
  <si>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</si>
  <si>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</si>
  <si>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</si>
  <si>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</si>
  <si>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</si>
  <si>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</si>
  <si>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</si>
  <si>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</si>
  <si>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</si>
  <si>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</si>
  <si>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</si>
  <si>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</si>
  <si>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</si>
  <si>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</si>
  <si>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</si>
  <si>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</si>
  <si>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</si>
  <si>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</si>
  <si>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</si>
  <si>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</si>
  <si>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</si>
  <si>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</si>
  <si>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</si>
  <si>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</si>
  <si>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</si>
  <si>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</si>
  <si>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</si>
  <si>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</si>
  <si>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</si>
  <si>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</si>
  <si>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</si>
  <si>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</si>
  <si>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</si>
  <si>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</si>
  <si>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</si>
  <si>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</si>
  <si>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</si>
  <si>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</si>
  <si>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</si>
  <si>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</si>
  <si>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</si>
  <si>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</si>
  <si>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</si>
  <si>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</si>
  <si>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</si>
  <si>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</si>
  <si>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</si>
  <si>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</si>
  <si>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</si>
  <si>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</si>
  <si>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</si>
  <si>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</si>
  <si>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</si>
  <si>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</si>
  <si>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</si>
  <si>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</si>
  <si>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</si>
  <si>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</si>
  <si>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</si>
  <si>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</si>
  <si>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</si>
  <si>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</si>
  <si>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</si>
  <si>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</si>
  <si>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</si>
  <si>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</si>
  <si>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</si>
  <si>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</si>
  <si>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</si>
  <si>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</si>
  <si>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</si>
  <si>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</si>
  <si>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</si>
  <si>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</si>
  <si>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</si>
  <si>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</si>
  <si>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</si>
  <si>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</si>
  <si>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</si>
  <si>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</si>
  <si>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</si>
  <si>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</si>
  <si>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</si>
  <si>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</si>
  <si>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</si>
  <si>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</si>
  <si>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</si>
  <si>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</si>
  <si>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</si>
  <si>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</si>
  <si>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</si>
  <si>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</si>
  <si>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</si>
  <si>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</si>
  <si>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</si>
  <si>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</si>
  <si>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</si>
  <si>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</si>
  <si>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</si>
  <si>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</si>
  <si>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</si>
  <si>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</si>
  <si>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</si>
  <si>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</si>
  <si>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</si>
  <si>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</si>
  <si>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</si>
  <si>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</si>
  <si>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</si>
  <si>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</si>
  <si>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</si>
  <si>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</si>
  <si>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</si>
  <si>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</si>
  <si>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</si>
  <si>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</si>
  <si>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</si>
  <si>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</si>
  <si>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</si>
  <si>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</si>
  <si>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</si>
  <si>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</si>
  <si>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</si>
  <si>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</si>
  <si>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</si>
  <si>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</si>
  <si>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</si>
  <si>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</si>
  <si>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</si>
  <si>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</si>
  <si>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</si>
  <si>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</si>
  <si>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</si>
  <si>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</si>
  <si>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</si>
  <si>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</si>
  <si>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</si>
  <si>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</si>
  <si>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</si>
  <si>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</si>
  <si>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</si>
  <si>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</si>
  <si>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</si>
  <si>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</si>
  <si>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</si>
  <si>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</si>
  <si>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</si>
  <si>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</si>
  <si>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</si>
  <si>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</si>
  <si>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</si>
  <si>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</si>
  <si>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</si>
  <si>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</si>
  <si>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</si>
  <si>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</si>
  <si>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</si>
  <si>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</si>
  <si>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</si>
  <si>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</si>
  <si>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</si>
  <si>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</si>
  <si>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</si>
  <si>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</si>
  <si>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</si>
  <si>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</si>
  <si>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</si>
  <si>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</si>
  <si>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</si>
  <si>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</si>
  <si>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</si>
  <si>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</si>
  <si>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</si>
  <si>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</si>
  <si>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</si>
  <si>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</si>
  <si>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</si>
  <si>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</si>
  <si>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</si>
  <si>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</si>
  <si>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</si>
  <si>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</si>
  <si>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</si>
  <si>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</si>
  <si>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</si>
  <si>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</si>
  <si>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</si>
  <si>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</si>
  <si>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</si>
  <si>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</si>
  <si>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</si>
  <si>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</si>
  <si>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</si>
  <si>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</si>
  <si>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</si>
  <si>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</si>
  <si>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</si>
  <si>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</si>
  <si>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</si>
  <si>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</si>
  <si>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</si>
  <si>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</si>
  <si>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</si>
  <si>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</si>
  <si>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</si>
  <si>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</si>
  <si>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</si>
  <si>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</si>
  <si>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</si>
  <si>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</si>
  <si>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</si>
  <si>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</si>
  <si>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</si>
  <si>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</si>
  <si>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</si>
  <si>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</si>
  <si>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</si>
  <si>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</si>
  <si>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</si>
  <si>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</si>
  <si>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</si>
  <si>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</si>
  <si>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</si>
  <si>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</si>
  <si>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</si>
  <si>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</si>
  <si>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</si>
  <si>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</si>
  <si>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</si>
  <si>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</si>
  <si>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</si>
  <si>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</si>
  <si>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</si>
  <si>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</si>
  <si>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</si>
  <si>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</si>
  <si>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</si>
  <si>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</si>
  <si>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</si>
  <si>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</si>
  <si>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</si>
  <si>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</si>
  <si>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</si>
  <si>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</si>
  <si>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</si>
  <si>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</si>
  <si>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</si>
  <si>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</si>
  <si>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</si>
  <si>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</si>
  <si>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</si>
  <si>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</si>
  <si>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</si>
  <si>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</si>
  <si>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</si>
  <si>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</si>
  <si>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</si>
  <si>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</si>
  <si>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</si>
  <si>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</si>
  <si>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</si>
  <si>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</si>
  <si>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</si>
  <si>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</si>
  <si>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</si>
  <si>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</si>
  <si>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</si>
  <si>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</si>
  <si>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</si>
  <si>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</si>
  <si>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</si>
  <si>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</si>
  <si>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</si>
  <si>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</si>
  <si>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</si>
  <si>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</si>
  <si>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</si>
  <si>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</si>
  <si>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</si>
  <si>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</si>
  <si>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</si>
  <si>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</si>
  <si>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</si>
  <si>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</si>
  <si>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</si>
  <si>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</si>
  <si>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</si>
  <si>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</si>
  <si>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</si>
  <si>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</si>
  <si>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</si>
  <si>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</si>
  <si>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</si>
  <si>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</si>
  <si>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</si>
  <si>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</si>
  <si>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</si>
  <si>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</si>
  <si>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</si>
  <si>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</si>
  <si>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</si>
  <si>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</si>
  <si>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</si>
  <si>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</si>
  <si>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</si>
  <si>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</si>
  <si>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</si>
  <si>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</si>
  <si>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</si>
  <si>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</si>
  <si>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</si>
  <si>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</si>
  <si>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</si>
  <si>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</si>
  <si>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</si>
  <si>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</si>
  <si>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</si>
  <si>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</si>
  <si>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</si>
  <si>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</si>
  <si>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</si>
  <si>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</si>
  <si>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</si>
  <si>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</si>
  <si>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</si>
  <si>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</si>
  <si>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</si>
  <si>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</si>
  <si>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</si>
  <si>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</si>
  <si>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</si>
  <si>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</si>
  <si>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</si>
  <si>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</si>
  <si>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</si>
  <si>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</si>
  <si>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</si>
  <si>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</si>
  <si>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</si>
  <si>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</si>
  <si>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</si>
  <si>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</si>
  <si>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</si>
  <si>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</si>
  <si>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</si>
  <si>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</si>
  <si>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</si>
  <si>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</si>
  <si>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</si>
  <si>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</si>
  <si>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</si>
  <si>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</si>
  <si>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</si>
  <si>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</si>
  <si>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</si>
  <si>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</si>
  <si>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</si>
  <si>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</si>
  <si>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</si>
  <si>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</si>
  <si>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</si>
  <si>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</si>
  <si>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</si>
  <si>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</si>
  <si>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</si>
  <si>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</si>
  <si>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</si>
  <si>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</si>
  <si>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</si>
  <si>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</si>
  <si>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</si>
  <si>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</si>
  <si>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</si>
  <si>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</si>
  <si>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</si>
  <si>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</si>
  <si>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</si>
  <si>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</si>
  <si>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</si>
  <si>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</si>
  <si>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</si>
  <si>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</si>
  <si>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</si>
  <si>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</si>
  <si>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</si>
  <si>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</si>
  <si>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</si>
  <si>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</si>
  <si>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</si>
  <si>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</si>
  <si>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</si>
  <si>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</si>
  <si>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</si>
  <si>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</si>
  <si>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</si>
  <si>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</si>
  <si>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</si>
  <si>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</si>
  <si>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</si>
  <si>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</si>
  <si>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</si>
  <si>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</si>
  <si>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</si>
  <si>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</si>
  <si>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</si>
  <si>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</si>
  <si>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</si>
  <si>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</si>
  <si>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</si>
  <si>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</si>
  <si>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</si>
  <si>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</si>
  <si>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</si>
  <si>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</si>
  <si>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</si>
  <si>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</si>
  <si>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</si>
  <si>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</si>
  <si>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</si>
  <si>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</si>
  <si>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</si>
  <si>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</si>
  <si>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</si>
  <si>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</si>
  <si>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</si>
  <si>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</si>
  <si>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</si>
  <si>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</si>
  <si>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</si>
  <si>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</si>
  <si>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</si>
  <si>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</si>
  <si>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</si>
  <si>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</si>
  <si>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</si>
  <si>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</si>
  <si>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</si>
  <si>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</si>
  <si>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</si>
  <si>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</si>
  <si>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</si>
  <si>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</si>
  <si>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</si>
  <si>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</si>
  <si>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</si>
  <si>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</si>
  <si>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</si>
  <si>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</si>
  <si>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</si>
  <si>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</si>
  <si>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</si>
  <si>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</si>
  <si>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</si>
  <si>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</si>
  <si>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</si>
  <si>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</si>
  <si>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</si>
  <si>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</si>
  <si>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</si>
  <si>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</si>
  <si>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</si>
  <si>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</si>
  <si>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</si>
  <si>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</si>
  <si>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</si>
  <si>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</si>
  <si>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</si>
  <si>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</si>
  <si>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</si>
  <si>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</si>
  <si>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</si>
  <si>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</si>
  <si>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</si>
  <si>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</si>
  <si>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</si>
  <si>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</si>
  <si>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</si>
  <si>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</si>
  <si>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</si>
  <si>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</si>
  <si>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</si>
  <si>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</si>
  <si>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</si>
  <si>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</si>
  <si>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</si>
  <si>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</si>
  <si>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</si>
  <si>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</si>
  <si>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</si>
  <si>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</si>
  <si>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</si>
  <si>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</si>
  <si>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</si>
  <si>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</si>
  <si>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</si>
  <si>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</si>
  <si>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</si>
  <si>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</si>
  <si>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</si>
  <si>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</si>
  <si>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</si>
  <si>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</si>
  <si>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</si>
  <si>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</si>
  <si>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</si>
  <si>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</si>
  <si>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</si>
  <si>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</si>
  <si>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</si>
  <si>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</si>
  <si>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</si>
  <si>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</si>
  <si>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</si>
  <si>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</si>
  <si>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</si>
  <si>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</si>
  <si>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</si>
  <si>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</si>
  <si>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</si>
  <si>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</si>
  <si>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</si>
  <si>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</si>
  <si>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</si>
  <si>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</si>
  <si>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</si>
  <si>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</si>
  <si>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</si>
  <si>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</si>
  <si>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</si>
  <si>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</si>
  <si>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</si>
  <si>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</si>
  <si>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</si>
  <si>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</si>
  <si>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</si>
  <si>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</si>
  <si>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</si>
  <si>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</si>
  <si>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</si>
  <si>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</si>
  <si>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</si>
  <si>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</si>
  <si>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</si>
  <si>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</si>
  <si>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</si>
  <si>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</si>
  <si>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</si>
  <si>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</si>
  <si>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</si>
  <si>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</si>
  <si>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</si>
  <si>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</si>
  <si>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</si>
  <si>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</si>
  <si>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</si>
  <si>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</si>
  <si>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</si>
  <si>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</si>
  <si>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</si>
  <si>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</si>
  <si>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</si>
  <si>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</si>
  <si>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</si>
  <si>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</si>
  <si>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</si>
  <si>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</si>
  <si>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</si>
  <si>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</si>
  <si>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</si>
  <si>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</si>
  <si>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</si>
  <si>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</si>
  <si>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</si>
  <si>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</si>
  <si>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</si>
  <si>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</si>
  <si>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</si>
  <si>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</si>
  <si>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</si>
  <si>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</si>
  <si>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</si>
  <si>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</si>
  <si>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</si>
  <si>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</si>
  <si>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</si>
  <si>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</si>
  <si>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</si>
  <si>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</si>
  <si>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</si>
  <si>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</si>
  <si>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</si>
  <si>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</si>
  <si>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</si>
  <si>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</si>
  <si>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</si>
  <si>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</si>
  <si>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</si>
  <si>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</si>
  <si>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</si>
  <si>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</si>
  <si>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</si>
  <si>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</si>
  <si>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</si>
  <si>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</si>
  <si>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</si>
  <si>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</si>
  <si>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</si>
  <si>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</si>
  <si>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</si>
  <si>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</si>
  <si>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</si>
  <si>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</si>
  <si>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</si>
  <si>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</si>
  <si>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</si>
  <si>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</si>
  <si>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</si>
  <si>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</si>
  <si>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</si>
  <si>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</si>
  <si>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</si>
  <si>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</si>
  <si>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</si>
  <si>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</si>
  <si>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</si>
  <si>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</si>
  <si>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</si>
  <si>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</si>
  <si>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</si>
  <si>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</si>
  <si>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</si>
  <si>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</si>
  <si>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</si>
  <si>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</si>
  <si>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</si>
  <si>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</si>
  <si>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</si>
  <si>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</si>
  <si>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</si>
  <si>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</si>
  <si>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</si>
  <si>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</si>
  <si>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</si>
  <si>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</si>
  <si>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</si>
  <si>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</si>
  <si>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</si>
  <si>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</si>
  <si>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</si>
  <si>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</si>
  <si>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</si>
  <si>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</si>
  <si>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</si>
  <si>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</si>
  <si>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</si>
  <si>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</si>
  <si>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</si>
  <si>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</si>
  <si>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</si>
  <si>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</si>
  <si>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</si>
  <si>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</si>
  <si>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</si>
  <si>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</si>
  <si>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</si>
  <si>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</si>
  <si>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</si>
  <si>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</si>
  <si>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</si>
  <si>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</si>
  <si>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</si>
  <si>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</si>
  <si>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</si>
  <si>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</si>
  <si>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</si>
  <si>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</si>
  <si>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</si>
  <si>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</si>
  <si>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</si>
  <si>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</si>
  <si>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</si>
  <si>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</si>
  <si>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</si>
  <si>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</si>
  <si>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</si>
  <si>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</si>
  <si>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</si>
  <si>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</si>
  <si>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</si>
  <si>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</si>
  <si>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</si>
  <si>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</si>
  <si>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</si>
  <si>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</si>
  <si>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</si>
  <si>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</si>
  <si>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</si>
  <si>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</si>
  <si>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</si>
  <si>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</si>
  <si>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</si>
  <si>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</si>
  <si>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</si>
  <si>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</si>
  <si>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</si>
  <si>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</si>
  <si>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</si>
  <si>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</si>
  <si>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</si>
  <si>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</si>
  <si>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</si>
  <si>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</si>
  <si>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</si>
  <si>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</si>
  <si>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</si>
  <si>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</si>
  <si>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</si>
  <si>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</si>
  <si>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</si>
  <si>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</si>
  <si>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</si>
  <si>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</si>
  <si>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</si>
  <si>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</si>
  <si>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</si>
  <si>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</si>
  <si>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</si>
  <si>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</si>
  <si>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</si>
  <si>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</si>
  <si>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</si>
  <si>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</si>
  <si>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</si>
  <si>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</si>
  <si>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</si>
  <si>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</si>
  <si>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</si>
  <si>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</si>
  <si>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</si>
  <si>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</si>
  <si>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</si>
  <si>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</si>
  <si>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</si>
  <si>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</si>
  <si>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</si>
  <si>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</si>
  <si>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</si>
  <si>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</si>
  <si>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</si>
  <si>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</si>
  <si>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</si>
  <si>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</si>
  <si>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</si>
  <si>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</si>
  <si>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</si>
  <si>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</si>
  <si>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</si>
  <si>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</si>
  <si>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</si>
  <si>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</si>
  <si>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</si>
  <si>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</si>
  <si>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</si>
  <si>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</si>
  <si>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</si>
  <si>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</si>
  <si>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</si>
  <si>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</si>
  <si>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</si>
  <si>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</si>
  <si>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</si>
  <si>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</si>
  <si>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</si>
  <si>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</si>
  <si>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</si>
  <si>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</si>
  <si>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</si>
  <si>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</si>
  <si>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</si>
  <si>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</si>
  <si>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</si>
  <si>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</si>
  <si>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</si>
  <si>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</si>
  <si>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</si>
  <si>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</si>
  <si>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</si>
  <si>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</si>
  <si>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</si>
  <si>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</si>
  <si>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</si>
  <si>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</si>
  <si>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</si>
  <si>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</si>
  <si>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</si>
  <si>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</si>
  <si>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</si>
  <si>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</si>
  <si>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</si>
  <si>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</si>
  <si>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</si>
  <si>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</si>
  <si>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</si>
  <si>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</si>
  <si>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</si>
  <si>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</si>
  <si>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</si>
  <si>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</si>
  <si>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</si>
  <si>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</si>
  <si>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</si>
  <si>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</si>
  <si>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</si>
  <si>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</si>
  <si>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</si>
  <si>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</si>
  <si>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</si>
  <si>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</si>
  <si>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</si>
  <si>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</si>
  <si>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</si>
  <si>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</si>
  <si>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</si>
  <si>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</si>
  <si>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</si>
  <si>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</si>
  <si>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</si>
  <si>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</si>
  <si>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</si>
  <si>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</si>
  <si>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</si>
  <si>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</si>
  <si>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</si>
  <si>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</si>
  <si>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</si>
  <si>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</si>
  <si>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</si>
  <si>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</si>
  <si>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</si>
  <si>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</si>
  <si>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</si>
  <si>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</si>
  <si>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</si>
  <si>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</si>
  <si>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</si>
  <si>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</si>
  <si>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</si>
  <si>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</si>
  <si>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</si>
  <si>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</si>
  <si>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</si>
  <si>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</si>
  <si>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</si>
  <si>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</si>
  <si>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</si>
  <si>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</si>
  <si>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</si>
  <si>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</si>
  <si>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</si>
  <si>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</si>
  <si>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</si>
  <si>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</si>
  <si>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</si>
  <si>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</si>
  <si>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</si>
  <si>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</si>
  <si>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</si>
  <si>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</si>
  <si>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</si>
  <si>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</si>
  <si>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</si>
  <si>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</si>
  <si>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</si>
  <si>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</si>
  <si>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</si>
  <si>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</si>
  <si>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</si>
  <si>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</si>
  <si>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</si>
  <si>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</si>
  <si>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</si>
  <si>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</si>
  <si>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</si>
  <si>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</si>
  <si>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</si>
  <si>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</si>
  <si>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</si>
  <si>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</si>
  <si>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</si>
  <si>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</si>
  <si>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</si>
  <si>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</si>
  <si>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</si>
  <si>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</si>
  <si>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</si>
  <si>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</si>
  <si>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</si>
  <si>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</si>
  <si>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</si>
  <si>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</si>
  <si>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</si>
  <si>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</si>
  <si>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</si>
  <si>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</si>
  <si>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</si>
  <si>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</si>
  <si>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</si>
  <si>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</si>
  <si>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</si>
  <si>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</si>
  <si>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</si>
  <si>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</si>
  <si>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</si>
  <si>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</si>
  <si>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</si>
  <si>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</si>
  <si>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</si>
  <si>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</si>
  <si>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</si>
  <si>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</si>
  <si>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</si>
  <si>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</si>
  <si>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</si>
  <si>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</si>
  <si>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</si>
  <si>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</si>
  <si>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</si>
  <si>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</si>
  <si>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</si>
  <si>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</si>
  <si>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</si>
  <si>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</si>
  <si>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</si>
  <si>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</si>
  <si>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</si>
  <si>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</si>
  <si>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</si>
  <si>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</si>
  <si>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</si>
  <si>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</si>
  <si>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</si>
  <si>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</si>
  <si>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</si>
  <si>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</si>
  <si>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</si>
  <si>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</si>
  <si>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</si>
  <si>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</si>
  <si>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</si>
  <si>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</si>
  <si>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</si>
  <si>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</si>
  <si>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</si>
  <si>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</si>
  <si>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</si>
  <si>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</si>
  <si>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</si>
  <si>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</si>
  <si>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</si>
  <si>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</si>
  <si>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</si>
  <si>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</si>
  <si>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</si>
  <si>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</si>
  <si>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</si>
  <si>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</si>
  <si>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</si>
  <si>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</si>
  <si>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</si>
  <si>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</si>
  <si>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</si>
  <si>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</si>
  <si>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</si>
  <si>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</si>
  <si>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</si>
  <si>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</si>
  <si>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</si>
  <si>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</si>
  <si>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</si>
  <si>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</si>
  <si>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</si>
  <si>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</si>
  <si>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</si>
  <si>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</si>
  <si>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</si>
  <si>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</si>
  <si>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</si>
  <si>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</si>
  <si>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</si>
  <si>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</si>
  <si>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</si>
  <si>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</si>
  <si>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</si>
  <si>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</si>
  <si>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</si>
  <si>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</si>
  <si>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</si>
  <si>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</si>
  <si>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</si>
  <si>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</si>
  <si>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</si>
  <si>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</si>
  <si>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</si>
  <si>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</si>
  <si>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</si>
  <si>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</si>
  <si>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</si>
  <si>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</si>
  <si>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</si>
  <si>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</si>
  <si>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</si>
  <si>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</si>
  <si>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</si>
  <si>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</si>
  <si>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</si>
  <si>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</si>
  <si>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</si>
  <si>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</si>
  <si>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</si>
  <si>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</si>
  <si>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</si>
  <si>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</si>
  <si>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</si>
  <si>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</si>
  <si>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</si>
  <si>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</si>
  <si>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</si>
  <si>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</si>
  <si>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</si>
  <si>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</si>
  <si>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</si>
  <si>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</si>
  <si>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</si>
  <si>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</si>
  <si>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</si>
  <si>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</si>
  <si>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</si>
  <si>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</si>
  <si>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</si>
  <si>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</si>
  <si>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</si>
  <si>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</si>
  <si>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</si>
  <si>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</si>
  <si>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</si>
  <si>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</si>
  <si>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</si>
  <si>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</si>
  <si>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</si>
  <si>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</si>
  <si>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</si>
  <si>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</si>
  <si>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</si>
  <si>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</si>
  <si>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</si>
  <si>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</si>
  <si>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</si>
  <si>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</si>
  <si>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</si>
  <si>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</si>
  <si>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</si>
  <si>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</si>
  <si>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</si>
  <si>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</si>
  <si>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</si>
  <si>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</si>
  <si>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</si>
  <si>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</si>
  <si>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</si>
  <si>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</si>
  <si>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</si>
  <si>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</si>
  <si>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</si>
  <si>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</si>
  <si>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</si>
  <si>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</si>
  <si>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</si>
  <si>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</si>
  <si>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</si>
  <si>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</si>
  <si>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</si>
  <si>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</si>
  <si>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</si>
  <si>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</si>
  <si>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</si>
  <si>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</si>
  <si>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</si>
  <si>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</si>
  <si>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</si>
  <si>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</si>
  <si>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</si>
  <si>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</si>
  <si>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</si>
  <si>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</si>
  <si>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</si>
  <si>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</si>
  <si>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</si>
  <si>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</si>
  <si>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</si>
  <si>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</si>
  <si>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</si>
  <si>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</si>
  <si>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</si>
  <si>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</si>
  <si>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</si>
  <si>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</si>
  <si>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</si>
  <si>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</si>
  <si>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</si>
  <si>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</si>
  <si>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</si>
  <si>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</si>
  <si>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</si>
  <si>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</si>
  <si>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</si>
  <si>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</si>
  <si>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</si>
  <si>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</si>
  <si>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</si>
  <si>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</si>
  <si>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</si>
  <si>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</si>
  <si>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</si>
  <si>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</si>
  <si>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</si>
  <si>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</si>
  <si>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</si>
  <si>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</si>
  <si>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</si>
  <si>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</si>
  <si>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</si>
  <si>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</si>
  <si>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</si>
  <si>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</si>
  <si>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</si>
  <si>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</si>
  <si>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</si>
  <si>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</si>
  <si>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</si>
  <si>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</si>
  <si>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</si>
  <si>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</si>
  <si>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</si>
  <si>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</si>
  <si>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</si>
  <si>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</si>
  <si>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</si>
  <si>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</si>
  <si>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</si>
  <si>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</si>
  <si>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</si>
  <si>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</si>
  <si>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</si>
  <si>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</si>
  <si>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</si>
  <si>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</si>
  <si>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</si>
  <si>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</si>
  <si>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</si>
  <si>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</si>
  <si>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</si>
  <si>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</si>
  <si>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</si>
  <si>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</si>
  <si>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</si>
  <si>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</si>
  <si>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</si>
  <si>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</si>
  <si>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</si>
  <si>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</si>
  <si>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</si>
  <si>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</si>
  <si>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</si>
  <si>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</si>
  <si>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</si>
  <si>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</si>
  <si>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</si>
  <si>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</si>
  <si>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</si>
  <si>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</si>
  <si>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</si>
  <si>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</si>
  <si>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</si>
  <si>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</si>
  <si>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</si>
  <si>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</si>
  <si>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</si>
  <si>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</si>
  <si>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</si>
  <si>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</si>
  <si>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</si>
  <si>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</si>
  <si>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</si>
  <si>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</si>
  <si>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</si>
  <si>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</si>
  <si>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</si>
  <si>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</si>
  <si>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</si>
  <si>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</si>
  <si>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</si>
  <si>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</si>
  <si>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</si>
  <si>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</si>
  <si>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</si>
  <si>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</si>
  <si>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</si>
  <si>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</si>
  <si>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</si>
  <si>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</si>
  <si>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</si>
  <si>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</si>
  <si>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</si>
  <si>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</si>
  <si>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</si>
  <si>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</si>
  <si>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</si>
  <si>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</si>
  <si>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</si>
  <si>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</si>
  <si>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</si>
  <si>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</si>
  <si>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</si>
  <si>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</si>
  <si>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</si>
  <si>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</si>
  <si>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</si>
  <si>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</si>
  <si>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</si>
  <si>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</si>
  <si>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</si>
  <si>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</si>
  <si>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</si>
  <si>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</si>
  <si>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</si>
  <si>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</si>
  <si>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</si>
  <si>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</si>
  <si>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</si>
  <si>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</si>
  <si>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</si>
  <si>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</si>
  <si>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</si>
  <si>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</si>
  <si>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</si>
  <si>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</si>
  <si>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</si>
  <si>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</si>
  <si>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</si>
  <si>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</si>
  <si>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</si>
  <si>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</si>
  <si>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</si>
  <si>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</si>
  <si>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</si>
  <si>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</si>
  <si>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</si>
  <si>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</si>
  <si>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</si>
  <si>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</si>
  <si>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</si>
  <si>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</si>
  <si>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</si>
  <si>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</si>
  <si>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</si>
  <si>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</si>
  <si>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</si>
  <si>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</si>
  <si>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</si>
  <si>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</si>
  <si>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</si>
  <si>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</si>
  <si>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</si>
  <si>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</si>
  <si>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</si>
  <si>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</si>
  <si>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</si>
  <si>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</si>
  <si>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</si>
  <si>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</si>
  <si>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</si>
  <si>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</si>
  <si>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</si>
  <si>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</si>
  <si>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</si>
  <si>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</si>
  <si>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</si>
  <si>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</si>
  <si>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</si>
  <si>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</si>
  <si>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</si>
  <si>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</si>
  <si>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</si>
  <si>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</si>
  <si>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</si>
  <si>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</si>
  <si>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</si>
  <si>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</si>
  <si>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</si>
  <si>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</si>
  <si>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</si>
  <si>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</si>
  <si>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</si>
  <si>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</si>
  <si>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</si>
  <si>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</si>
  <si>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</si>
  <si>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</si>
  <si>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</si>
  <si>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</si>
  <si>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</si>
  <si>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</si>
  <si>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</si>
  <si>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</si>
  <si>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</si>
  <si>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</si>
  <si>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</si>
  <si>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</si>
  <si>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</si>
  <si>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</si>
  <si>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</si>
  <si>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</si>
  <si>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</si>
  <si>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</si>
  <si>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</si>
  <si>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</si>
  <si>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</si>
  <si>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</si>
  <si>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</si>
  <si>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</si>
  <si>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</si>
  <si>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</si>
  <si>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</si>
  <si>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</si>
  <si>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</si>
  <si>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</si>
  <si>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</si>
  <si>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</si>
  <si>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</si>
  <si>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</si>
  <si>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</si>
  <si>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</si>
  <si>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</si>
  <si>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</si>
  <si>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</si>
  <si>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</si>
  <si>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</si>
  <si>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</si>
  <si>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</si>
  <si>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</si>
  <si>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</si>
  <si>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</si>
  <si>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</si>
  <si>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</si>
  <si>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</si>
  <si>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</si>
  <si>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</si>
  <si>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</si>
  <si>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</si>
  <si>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</si>
  <si>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</si>
  <si>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</si>
  <si>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</si>
  <si>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</si>
  <si>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</si>
  <si>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</si>
  <si>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</si>
  <si>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</si>
  <si>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</si>
  <si>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</si>
  <si>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</si>
  <si>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</si>
  <si>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</si>
  <si>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</si>
  <si>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</si>
  <si>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</si>
  <si>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</si>
  <si>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</si>
  <si>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</si>
  <si>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</si>
  <si>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</si>
  <si>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</si>
  <si>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</si>
  <si>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</si>
  <si>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</si>
  <si>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</si>
  <si>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</si>
  <si>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</si>
  <si>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</si>
  <si>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</si>
  <si>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</si>
  <si>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</si>
  <si>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</si>
  <si>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</si>
  <si>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</si>
  <si>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</si>
  <si>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</si>
  <si>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</si>
  <si>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</si>
  <si>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</si>
  <si>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</si>
  <si>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</si>
  <si>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</si>
  <si>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</si>
  <si>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</si>
  <si>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</si>
  <si>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</si>
  <si>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</si>
  <si>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</si>
  <si>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</si>
  <si>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</si>
  <si>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</si>
  <si>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</si>
  <si>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</si>
  <si>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</si>
  <si>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</si>
  <si>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</si>
  <si>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</si>
  <si>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</si>
  <si>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</si>
  <si>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</si>
  <si>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</si>
  <si>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</si>
  <si>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</si>
  <si>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</si>
  <si>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</si>
  <si>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</si>
  <si>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</si>
  <si>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</si>
  <si>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</si>
  <si>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</si>
  <si>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</si>
  <si>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</si>
  <si>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</si>
  <si>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</si>
  <si>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</si>
  <si>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</si>
  <si>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</si>
  <si>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</si>
  <si>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</si>
  <si>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</si>
  <si>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</si>
  <si>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</si>
  <si>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</si>
  <si>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</si>
  <si>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</si>
  <si>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</si>
  <si>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</si>
  <si>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</si>
  <si>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</si>
  <si>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</si>
  <si>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</si>
  <si>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</si>
  <si>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</si>
  <si>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</si>
  <si>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</si>
  <si>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</si>
  <si>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</si>
  <si>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</si>
  <si>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</si>
  <si>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</si>
  <si>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</si>
  <si>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</si>
  <si>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</si>
  <si>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</si>
  <si>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</si>
  <si>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</si>
  <si>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</si>
  <si>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</si>
  <si>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</si>
  <si>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</si>
  <si>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</si>
  <si>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</si>
  <si>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</si>
  <si>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</si>
  <si>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</si>
  <si>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</si>
  <si>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</si>
  <si>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</si>
  <si>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</si>
  <si>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</si>
  <si>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</si>
  <si>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</si>
  <si>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</si>
  <si>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</si>
  <si>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</si>
  <si>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</si>
  <si>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</si>
  <si>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</si>
  <si>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</si>
  <si>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</si>
  <si>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</si>
  <si>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</si>
  <si>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</si>
  <si>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</si>
  <si>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</si>
  <si>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</si>
  <si>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</si>
  <si>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</si>
  <si>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</si>
  <si>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</si>
  <si>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</si>
  <si>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</si>
  <si>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</si>
  <si>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</si>
  <si>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</si>
  <si>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</si>
  <si>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</si>
  <si>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</si>
  <si>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</si>
  <si>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</si>
  <si>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</si>
  <si>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</si>
  <si>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</si>
  <si>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</si>
  <si>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</si>
  <si>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</si>
  <si>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</si>
  <si>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</si>
  <si>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</si>
  <si>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</si>
  <si>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</si>
  <si>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</si>
  <si>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</si>
  <si>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</si>
  <si>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</si>
  <si>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</si>
  <si>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</si>
  <si>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</si>
  <si>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</si>
  <si>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</si>
  <si>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</si>
  <si>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</si>
  <si>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</si>
  <si>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</si>
  <si>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</si>
  <si>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</si>
  <si>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</si>
  <si>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</si>
  <si>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</si>
  <si>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</si>
  <si>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</si>
  <si>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</si>
  <si>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</si>
  <si>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</si>
  <si>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</si>
  <si>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</si>
  <si>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</si>
  <si>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</si>
  <si>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</si>
  <si>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</si>
  <si>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</si>
  <si>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</si>
  <si>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</si>
  <si>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</si>
  <si>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</si>
  <si>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</si>
  <si>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</si>
  <si>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</si>
  <si>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</si>
  <si>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</si>
  <si>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</si>
  <si>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</si>
  <si>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</si>
  <si>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</si>
  <si>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</si>
  <si>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</si>
  <si>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</si>
  <si>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</si>
  <si>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</si>
  <si>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</si>
  <si>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</si>
  <si>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</si>
  <si>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</si>
  <si>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</si>
  <si>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</si>
  <si>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</si>
  <si>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</si>
  <si>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</si>
  <si>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</si>
  <si>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</si>
  <si>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</si>
  <si>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</si>
  <si>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</si>
  <si>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</si>
  <si>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</si>
  <si>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</si>
  <si>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</si>
  <si>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</si>
  <si>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</si>
  <si>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</si>
  <si>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</si>
  <si>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</si>
  <si>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</si>
  <si>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</si>
  <si>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</si>
  <si>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</si>
  <si>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</si>
  <si>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</si>
  <si>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</si>
  <si>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</si>
  <si>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</si>
  <si>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</si>
  <si>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</si>
  <si>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</si>
  <si>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</si>
  <si>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</si>
  <si>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</si>
  <si>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</si>
  <si>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</si>
  <si>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</si>
  <si>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</si>
  <si>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</si>
  <si>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</si>
  <si>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</si>
  <si>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</si>
  <si>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</si>
  <si>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</si>
  <si>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</si>
  <si>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</si>
  <si>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</si>
  <si>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</si>
  <si>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</si>
  <si>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</si>
  <si>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</si>
  <si>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</si>
  <si>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</si>
  <si>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</si>
  <si>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</si>
  <si>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</si>
  <si>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</si>
  <si>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</si>
  <si>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</si>
  <si>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</si>
  <si>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</si>
  <si>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</si>
  <si>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</si>
  <si>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</si>
  <si>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</si>
  <si>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</si>
  <si>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</si>
  <si>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</si>
  <si>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</si>
  <si>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</si>
  <si>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</si>
  <si>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</si>
  <si>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</si>
  <si>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</si>
  <si>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</si>
  <si>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</si>
  <si>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</si>
  <si>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</si>
  <si>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</si>
  <si>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</si>
  <si>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</si>
  <si>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</si>
  <si>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</si>
  <si>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</si>
  <si>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</si>
  <si>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</si>
  <si>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</si>
  <si>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</si>
  <si>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</si>
  <si>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</si>
  <si>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</si>
  <si>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</si>
  <si>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</si>
  <si>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</si>
  <si>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</si>
  <si>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</si>
  <si>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</si>
  <si>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</si>
  <si>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</si>
  <si>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</si>
  <si>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</si>
  <si>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</si>
  <si>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</si>
  <si>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</si>
  <si>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</si>
  <si>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</si>
  <si>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</si>
  <si>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</si>
  <si>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</si>
  <si>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</si>
  <si>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</si>
  <si>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</si>
  <si>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</si>
  <si>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</si>
  <si>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</si>
  <si>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</si>
  <si>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</si>
  <si>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</si>
  <si>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</si>
  <si>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</si>
  <si>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</si>
  <si>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</si>
  <si>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</si>
  <si>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</si>
  <si>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</si>
  <si>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</si>
  <si>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</si>
  <si>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</si>
  <si>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</si>
  <si>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</si>
  <si>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</si>
  <si>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</si>
  <si>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</si>
  <si>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</si>
  <si>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</si>
  <si>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</si>
  <si>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</si>
  <si>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</si>
  <si>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</si>
  <si>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</si>
  <si>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</si>
  <si>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</si>
  <si>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</si>
  <si>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</si>
  <si>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</si>
  <si>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</si>
  <si>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</si>
  <si>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</si>
  <si>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</si>
  <si>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</si>
  <si>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</si>
  <si>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</si>
  <si>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</si>
  <si>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</si>
  <si>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</si>
  <si>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</si>
  <si>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</si>
  <si>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</si>
  <si>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</si>
  <si>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</si>
  <si>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</si>
  <si>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</si>
  <si>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</si>
  <si>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</si>
  <si>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</si>
  <si>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</si>
  <si>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</si>
  <si>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</si>
  <si>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</si>
  <si>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</si>
  <si>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</si>
  <si>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</si>
  <si>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</si>
  <si>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</si>
  <si>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</si>
  <si>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</si>
  <si>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</si>
  <si>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</si>
  <si>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</si>
  <si>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</si>
  <si>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</si>
  <si>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</si>
  <si>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</si>
  <si>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</si>
  <si>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</si>
  <si>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</si>
  <si>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</si>
  <si>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</si>
  <si>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</si>
  <si>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</si>
  <si>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</si>
  <si>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</si>
  <si>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</si>
  <si>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</si>
  <si>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</si>
  <si>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</si>
  <si>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</si>
  <si>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</si>
  <si>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</si>
  <si>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</si>
  <si>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</si>
  <si>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</si>
  <si>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</si>
  <si>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</si>
  <si>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</si>
  <si>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</si>
  <si>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</si>
  <si>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</si>
  <si>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</si>
  <si>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</si>
  <si>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</si>
  <si>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</si>
  <si>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</si>
  <si>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</si>
  <si>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</si>
  <si>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</si>
  <si>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</si>
  <si>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</si>
  <si>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</si>
  <si>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</si>
  <si>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</si>
  <si>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</si>
  <si>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</si>
  <si>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</si>
  <si>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</si>
  <si>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</si>
  <si>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</si>
  <si>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</si>
  <si>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</si>
  <si>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</si>
  <si>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</si>
  <si>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</si>
  <si>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</si>
  <si>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</si>
  <si>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</si>
  <si>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</si>
  <si>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</si>
  <si>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</si>
  <si>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</si>
  <si>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</si>
  <si>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</si>
  <si>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</si>
  <si>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</si>
  <si>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</si>
  <si>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</si>
  <si>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</si>
  <si>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</si>
  <si>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</si>
  <si>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</si>
  <si>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</si>
  <si>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</si>
  <si>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</si>
  <si>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</si>
  <si>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</si>
  <si>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</si>
  <si>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</si>
  <si>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</si>
  <si>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</si>
  <si>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</si>
  <si>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</si>
  <si>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</si>
  <si>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</si>
  <si>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</si>
  <si>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</si>
  <si>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</si>
  <si>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</si>
  <si>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</si>
  <si>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</si>
  <si>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</si>
  <si>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</si>
  <si>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</si>
  <si>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</si>
  <si>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</si>
  <si>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</si>
  <si>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</si>
  <si>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</si>
  <si>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</si>
  <si>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</si>
  <si>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</si>
  <si>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</si>
  <si>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</si>
  <si>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</si>
  <si>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</si>
  <si>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</si>
  <si>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</si>
  <si>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</si>
  <si>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</si>
  <si>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</si>
  <si>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</si>
  <si>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</si>
  <si>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</si>
  <si>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</si>
  <si>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</si>
  <si>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</si>
  <si>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</si>
  <si>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</si>
  <si>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</si>
  <si>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</si>
  <si>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</si>
  <si>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</si>
  <si>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</si>
  <si>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</si>
  <si>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</si>
  <si>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</si>
  <si>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</si>
  <si>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</si>
  <si>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</si>
  <si>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</si>
  <si>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</si>
  <si>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</si>
  <si>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</si>
  <si>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</si>
  <si>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</si>
  <si>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</si>
  <si>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</si>
  <si>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</si>
  <si>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</si>
  <si>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</si>
  <si>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</si>
  <si>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</si>
  <si>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</si>
  <si>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</si>
  <si>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</si>
  <si>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</si>
  <si>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</si>
  <si>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</si>
  <si>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</si>
  <si>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</si>
  <si>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</si>
  <si>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</si>
  <si>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</si>
  <si>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</si>
  <si>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</si>
  <si>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</si>
  <si>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</si>
  <si>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</si>
  <si>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</si>
  <si>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</si>
  <si>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</si>
  <si>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</si>
  <si>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</si>
  <si>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</si>
  <si>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</si>
  <si>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</si>
  <si>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</si>
  <si>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</si>
  <si>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</si>
  <si>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</si>
  <si>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</si>
  <si>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</si>
  <si>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</si>
  <si>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</si>
  <si>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</si>
  <si>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</si>
  <si>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</si>
  <si>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</si>
  <si>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</si>
  <si>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</si>
  <si>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</si>
  <si>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</si>
  <si>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</si>
  <si>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</si>
  <si>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</si>
  <si>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</si>
  <si>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</si>
  <si>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</si>
  <si>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</si>
  <si>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</si>
  <si>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</si>
  <si>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</si>
  <si>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</si>
  <si>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</si>
  <si>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</si>
  <si>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</si>
  <si>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</si>
  <si>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</si>
  <si>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</si>
  <si>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</si>
  <si>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</si>
  <si>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</si>
  <si>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</si>
  <si>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</si>
  <si>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</si>
  <si>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</si>
  <si>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</si>
  <si>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</si>
  <si>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</si>
  <si>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</si>
  <si>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</si>
  <si>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</si>
  <si>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</si>
  <si>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</si>
  <si>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</si>
  <si>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</si>
  <si>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</si>
  <si>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</si>
  <si>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</si>
  <si>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</si>
  <si>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</si>
  <si>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</si>
  <si>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</si>
  <si>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</si>
  <si>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</si>
  <si>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</si>
  <si>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</si>
  <si>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</si>
  <si>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</si>
  <si>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</si>
  <si>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</si>
  <si>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</si>
  <si>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</si>
  <si>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</si>
  <si>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</si>
  <si>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</si>
  <si>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</si>
  <si>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</si>
  <si>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</si>
  <si>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</si>
  <si>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</si>
  <si>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</si>
  <si>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</si>
  <si>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</si>
  <si>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</si>
  <si>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</si>
  <si>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</si>
  <si>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</si>
  <si>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</si>
  <si>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</si>
  <si>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</si>
  <si>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</si>
  <si>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</si>
  <si>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</si>
  <si>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</si>
  <si>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</si>
  <si>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</si>
  <si>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</si>
  <si>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</si>
  <si>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</si>
  <si>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</si>
  <si>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</si>
  <si>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</si>
  <si>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</si>
  <si>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</si>
  <si>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</si>
  <si>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</si>
  <si>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</si>
  <si>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</si>
  <si>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</si>
  <si>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</si>
  <si>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</si>
  <si>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</si>
  <si>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</si>
  <si>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</si>
  <si>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</si>
  <si>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</si>
  <si>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</si>
  <si>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</si>
  <si>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</si>
  <si>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</si>
  <si>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</si>
  <si>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</si>
  <si>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</si>
  <si>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</si>
  <si>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</si>
  <si>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</si>
  <si>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</si>
  <si>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</si>
  <si>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</si>
  <si>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</si>
  <si>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</si>
  <si>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</si>
  <si>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</si>
  <si>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</si>
  <si>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</si>
  <si>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</si>
  <si>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</si>
  <si>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</si>
  <si>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</si>
  <si>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</si>
  <si>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</si>
  <si>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</si>
  <si>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</si>
  <si>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</si>
  <si>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</si>
  <si>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</si>
  <si>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</si>
  <si>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</si>
  <si>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</si>
  <si>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</si>
  <si>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</si>
  <si>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</si>
  <si>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</si>
  <si>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</si>
  <si>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</si>
  <si>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</si>
  <si>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</si>
  <si>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</si>
  <si>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</si>
  <si>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</si>
  <si>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</si>
  <si>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</si>
  <si>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</si>
  <si>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</si>
  <si>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</si>
  <si>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</si>
  <si>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</si>
  <si>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</si>
  <si>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</si>
  <si>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</si>
  <si>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</si>
  <si>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</si>
  <si>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</si>
  <si>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</si>
  <si>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</si>
  <si>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</si>
  <si>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</si>
  <si>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</si>
  <si>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</si>
  <si>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</si>
  <si>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</si>
  <si>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</si>
  <si>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</si>
  <si>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</si>
  <si>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</si>
  <si>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</si>
  <si>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</si>
  <si>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</si>
  <si>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</si>
  <si>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</si>
  <si>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</si>
  <si>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</si>
  <si>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</si>
  <si>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</si>
  <si>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</si>
  <si>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</si>
  <si>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</si>
  <si>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</si>
  <si>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</si>
  <si>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</si>
  <si>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</si>
  <si>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</si>
  <si>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</si>
  <si>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</si>
  <si>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</si>
  <si>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</si>
  <si>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</si>
  <si>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</si>
  <si>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</si>
  <si>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</si>
  <si>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</si>
  <si>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</si>
  <si>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</si>
  <si>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</si>
  <si>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</si>
  <si>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</si>
  <si>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</si>
  <si>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</si>
  <si>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</si>
  <si>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</si>
  <si>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</si>
  <si>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</si>
  <si>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</si>
  <si>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</si>
  <si>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</si>
  <si>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</si>
  <si>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</si>
  <si>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</si>
  <si>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</si>
  <si>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</si>
  <si>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</si>
  <si>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</si>
  <si>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</si>
  <si>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</si>
  <si>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</si>
  <si>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</si>
  <si>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</si>
  <si>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</si>
  <si>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</si>
  <si>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</si>
  <si>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</si>
  <si>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</si>
  <si>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</si>
  <si>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</si>
  <si>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</si>
  <si>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</si>
  <si>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</si>
  <si>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</si>
  <si>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</si>
  <si>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</si>
  <si>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</si>
  <si>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</si>
  <si>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</si>
  <si>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</si>
  <si>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</si>
  <si>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</si>
  <si>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</si>
  <si>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</si>
  <si>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</si>
  <si>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</si>
  <si>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</si>
  <si>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</si>
  <si>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</si>
  <si>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</si>
  <si>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</si>
  <si>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</si>
  <si>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</si>
  <si>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</si>
  <si>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</si>
  <si>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</si>
  <si>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</si>
  <si>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</si>
  <si>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</si>
  <si>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</si>
  <si>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</si>
  <si>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</si>
  <si>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</si>
  <si>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</si>
  <si>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</si>
  <si>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</si>
  <si>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</si>
  <si>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</si>
  <si>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</si>
  <si>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</si>
  <si>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</si>
  <si>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</si>
  <si>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</si>
  <si>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</si>
  <si>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</si>
  <si>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</si>
  <si>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</si>
  <si>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</si>
  <si>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</si>
  <si>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</si>
  <si>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</si>
  <si>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</si>
  <si>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</si>
  <si>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</si>
  <si>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</si>
  <si>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</si>
  <si>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</si>
  <si>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</si>
  <si>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</si>
  <si>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</si>
  <si>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</si>
  <si>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</si>
  <si>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</si>
  <si>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</si>
  <si>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</si>
  <si>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</si>
  <si>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</si>
  <si>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</si>
  <si>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</si>
  <si>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</si>
  <si>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</si>
  <si>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</si>
  <si>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</si>
  <si>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</si>
  <si>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</si>
  <si>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</si>
  <si>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</si>
  <si>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</si>
  <si>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</si>
  <si>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</si>
  <si>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</si>
  <si>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</si>
  <si>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</si>
  <si>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</si>
  <si>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</si>
  <si>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</si>
  <si>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</si>
  <si>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</si>
  <si>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</si>
  <si>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</si>
  <si>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</si>
  <si>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</si>
  <si>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</si>
  <si>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</si>
  <si>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</si>
  <si>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</si>
  <si>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</si>
  <si>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</si>
  <si>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</si>
  <si>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</si>
  <si>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</si>
  <si>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</si>
  <si>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</si>
  <si>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</si>
  <si>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</si>
  <si>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</si>
  <si>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</si>
  <si>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</si>
  <si>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</si>
  <si>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</si>
  <si>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</si>
  <si>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</si>
  <si>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</si>
  <si>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</si>
  <si>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</si>
  <si>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</si>
  <si>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</si>
  <si>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</si>
  <si>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</si>
  <si>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</si>
  <si>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</si>
  <si>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</si>
  <si>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</si>
  <si>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</si>
  <si>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</si>
  <si>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</si>
  <si>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</si>
  <si>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</si>
  <si>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</si>
  <si>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</si>
  <si>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</si>
  <si>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</si>
  <si>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</si>
  <si>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</si>
  <si>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</si>
  <si>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</si>
  <si>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</si>
  <si>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</si>
  <si>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</si>
  <si>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</si>
  <si>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</si>
  <si>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</si>
  <si>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</si>
  <si>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</si>
  <si>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</si>
  <si>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</si>
  <si>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</si>
  <si>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</si>
  <si>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</si>
  <si>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</si>
  <si>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</si>
  <si>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</si>
  <si>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</si>
  <si>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</si>
  <si>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</si>
  <si>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</si>
  <si>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</si>
  <si>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</si>
  <si>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</si>
  <si>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</si>
  <si>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</si>
  <si>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</si>
  <si>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</si>
  <si>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</si>
  <si>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</si>
  <si>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</si>
  <si>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</si>
  <si>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</si>
  <si>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</si>
  <si>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</si>
  <si>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</si>
  <si>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</si>
  <si>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</si>
  <si>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</si>
  <si>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</si>
  <si>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</si>
  <si>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</si>
  <si>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</si>
  <si>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</si>
  <si>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</si>
  <si>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</si>
  <si>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</si>
  <si>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</si>
  <si>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</si>
  <si>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</si>
  <si>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</si>
  <si>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</si>
  <si>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</si>
  <si>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</si>
  <si>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</si>
  <si>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</si>
  <si>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</si>
  <si>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</si>
  <si>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</si>
  <si>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</si>
  <si>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</si>
  <si>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</si>
  <si>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</si>
  <si>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</si>
  <si>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</si>
  <si>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</si>
  <si>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</si>
  <si>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</si>
  <si>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</si>
  <si>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</si>
  <si>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</si>
  <si>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</si>
  <si>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</si>
  <si>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</si>
  <si>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</si>
  <si>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</si>
  <si>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</si>
  <si>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</si>
  <si>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</si>
  <si>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</si>
  <si>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</si>
  <si>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</si>
  <si>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</si>
  <si>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</si>
  <si>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</si>
  <si>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</si>
  <si>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</si>
  <si>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</si>
  <si>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</si>
  <si>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</si>
  <si>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</si>
  <si>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</si>
  <si>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</si>
  <si>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</si>
  <si>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</si>
  <si>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</si>
  <si>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</si>
  <si>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</si>
  <si>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</si>
  <si>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</si>
  <si>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</si>
  <si>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</si>
  <si>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</si>
  <si>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</si>
  <si>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</si>
  <si>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</si>
  <si>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</si>
  <si>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</si>
  <si>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</si>
  <si>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</si>
  <si>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</si>
  <si>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</si>
  <si>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</si>
  <si>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</si>
  <si>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</si>
  <si>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</si>
  <si>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</si>
  <si>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</si>
  <si>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</si>
  <si>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</si>
  <si>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</si>
  <si>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</si>
  <si>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</si>
  <si>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</si>
  <si>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</si>
  <si>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</si>
  <si>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</si>
  <si>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</si>
  <si>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</si>
  <si>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</si>
  <si>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</si>
  <si>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</si>
  <si>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</si>
  <si>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</si>
  <si>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</si>
  <si>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</si>
  <si>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</si>
  <si>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</si>
  <si>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</si>
  <si>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</si>
  <si>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</si>
  <si>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</si>
  <si>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</si>
  <si>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</si>
  <si>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</si>
  <si>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</si>
  <si>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</si>
  <si>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</si>
  <si>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</si>
  <si>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</si>
  <si>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</si>
  <si>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</si>
  <si>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</si>
  <si>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</si>
  <si>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</si>
  <si>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</si>
  <si>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</si>
  <si>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</si>
  <si>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</si>
  <si>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</si>
  <si>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</si>
  <si>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</si>
  <si>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</si>
  <si>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</si>
  <si>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</si>
  <si>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</si>
  <si>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</si>
  <si>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</si>
  <si>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</si>
  <si>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</si>
  <si>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</si>
  <si>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</si>
  <si>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</si>
  <si>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</si>
  <si>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</si>
  <si>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</si>
  <si>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</si>
  <si>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</si>
  <si>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</si>
  <si>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</si>
  <si>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</si>
  <si>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</si>
  <si>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</si>
  <si>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</si>
  <si>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</si>
  <si>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</si>
  <si>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</si>
  <si>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</si>
  <si>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</si>
  <si>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</si>
  <si>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</si>
  <si>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</si>
  <si>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</si>
  <si>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</si>
  <si>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</si>
  <si>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</si>
  <si>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</si>
  <si>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</si>
  <si>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</si>
  <si>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</si>
  <si>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</si>
  <si>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</si>
  <si>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</si>
  <si>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</si>
  <si>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</si>
  <si>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</si>
  <si>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</si>
  <si>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</si>
  <si>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</si>
  <si>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</si>
  <si>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</si>
  <si>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</si>
  <si>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</si>
  <si>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</si>
  <si>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</si>
  <si>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</si>
  <si>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</si>
  <si>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</si>
  <si>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</si>
  <si>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</si>
  <si>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</si>
  <si>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</si>
  <si>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</si>
  <si>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</si>
  <si>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</si>
  <si>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</si>
  <si>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</si>
  <si>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</si>
  <si>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</si>
  <si>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</si>
  <si>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</si>
  <si>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</si>
  <si>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</si>
  <si>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</si>
  <si>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</si>
  <si>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</si>
  <si>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</si>
  <si>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</si>
  <si>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</si>
  <si>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</si>
  <si>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</si>
  <si>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</si>
  <si>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</si>
  <si>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</si>
  <si>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</si>
  <si>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</si>
  <si>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</si>
  <si>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</si>
  <si>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</si>
  <si>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</si>
  <si>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</si>
  <si>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</si>
  <si>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</si>
  <si>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</si>
  <si>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</si>
  <si>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</si>
  <si>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</si>
  <si>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</si>
  <si>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</si>
  <si>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</si>
  <si>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</si>
  <si>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</si>
  <si>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</si>
  <si>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</si>
  <si>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</si>
  <si>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</si>
  <si>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</si>
  <si>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</si>
  <si>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</si>
  <si>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</si>
  <si>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</si>
  <si>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</si>
  <si>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</si>
  <si>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</si>
  <si>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</si>
  <si>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</si>
  <si>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</si>
  <si>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</si>
  <si>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</si>
  <si>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</si>
  <si>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</si>
  <si>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</si>
  <si>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</si>
  <si>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</si>
  <si>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</si>
  <si>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</si>
  <si>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</si>
  <si>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</si>
  <si>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</si>
  <si>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</si>
  <si>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</si>
  <si>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</si>
  <si>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</si>
  <si>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</si>
  <si>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</si>
  <si>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</si>
  <si>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</si>
  <si>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</si>
  <si>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</si>
  <si>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</si>
  <si>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</si>
  <si>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</si>
  <si>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</si>
  <si>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</si>
  <si>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</si>
  <si>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</si>
  <si>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</si>
  <si>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</si>
  <si>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</si>
  <si>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</si>
  <si>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</si>
  <si>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</si>
  <si>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</si>
  <si>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</si>
  <si>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</si>
  <si>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</si>
  <si>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</si>
  <si>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</si>
  <si>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</si>
  <si>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</si>
  <si>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</si>
  <si>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</si>
  <si>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</si>
  <si>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</si>
  <si>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</si>
  <si>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</si>
  <si>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</si>
  <si>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</si>
  <si>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</si>
  <si>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</si>
  <si>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</si>
  <si>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</si>
  <si>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</si>
  <si>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</si>
  <si>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</si>
  <si>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</si>
  <si>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</si>
  <si>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</si>
  <si>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</si>
  <si>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</si>
  <si>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</si>
  <si>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</si>
  <si>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</si>
  <si>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</si>
  <si>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</si>
  <si>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</si>
  <si>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</si>
  <si>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</si>
  <si>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</si>
  <si>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</si>
  <si>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</si>
  <si>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</si>
  <si>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</si>
  <si>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</si>
  <si>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</si>
  <si>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</si>
  <si>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</si>
  <si>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</si>
  <si>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</si>
  <si>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</si>
  <si>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</si>
  <si>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</si>
  <si>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</si>
  <si>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</si>
  <si>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</si>
  <si>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</si>
  <si>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</si>
  <si>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</si>
  <si>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</si>
  <si>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</si>
  <si>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</si>
  <si>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</si>
  <si>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</si>
  <si>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</si>
  <si>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</si>
  <si>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</si>
  <si>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</si>
  <si>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</si>
  <si>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</si>
  <si>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</si>
  <si>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</si>
  <si>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</si>
  <si>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</si>
  <si>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</si>
  <si>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</si>
  <si>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</si>
  <si>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</si>
  <si>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</si>
  <si>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</si>
  <si>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</si>
  <si>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</si>
  <si>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</si>
  <si>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</si>
  <si>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</si>
  <si>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</si>
  <si>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</si>
  <si>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</si>
  <si>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</si>
  <si>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</si>
  <si>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</si>
  <si>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</si>
  <si>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</si>
  <si>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</si>
  <si>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</si>
  <si>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</si>
  <si>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</si>
  <si>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</si>
  <si>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</si>
  <si>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</si>
  <si>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</si>
  <si>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</si>
  <si>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</si>
  <si>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</si>
  <si>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</si>
  <si>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</si>
  <si>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</si>
  <si>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</si>
  <si>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</si>
  <si>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</si>
  <si>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</si>
  <si>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</si>
  <si>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</si>
  <si>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</si>
  <si>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</si>
  <si>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</si>
  <si>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</si>
  <si>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</si>
  <si>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</si>
  <si>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</si>
  <si>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</si>
  <si>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</si>
  <si>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</si>
  <si>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</si>
  <si>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</si>
  <si>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</si>
  <si>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</si>
  <si>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</si>
  <si>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</si>
  <si>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</si>
  <si>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</si>
  <si>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</si>
  <si>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</si>
  <si>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</si>
  <si>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</si>
  <si>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</si>
  <si>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</si>
  <si>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</si>
  <si>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</si>
  <si>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</si>
  <si>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</si>
  <si>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</si>
  <si>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</si>
  <si>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</si>
  <si>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</si>
  <si>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</si>
  <si>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</si>
  <si>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</si>
  <si>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</si>
  <si>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</si>
  <si>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</si>
  <si>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</si>
  <si>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</si>
  <si>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</si>
  <si>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</si>
  <si>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</si>
  <si>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</si>
  <si>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</si>
  <si>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</si>
  <si>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</si>
  <si>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</si>
  <si>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</si>
  <si>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</si>
  <si>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</si>
  <si>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</si>
  <si>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</si>
  <si>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</si>
  <si>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</si>
  <si>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</si>
  <si>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</si>
  <si>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</si>
  <si>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</si>
  <si>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</si>
  <si>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</si>
  <si>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</si>
  <si>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</si>
  <si>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</si>
  <si>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</si>
  <si>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</si>
  <si>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</si>
  <si>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</si>
  <si>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</si>
  <si>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</si>
  <si>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</si>
  <si>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</si>
  <si>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</si>
  <si>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</si>
  <si>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</si>
  <si>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</si>
  <si>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</si>
  <si>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</si>
  <si>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</si>
  <si>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</si>
  <si>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</si>
  <si>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</si>
  <si>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</si>
  <si>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</si>
  <si>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</si>
  <si>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</si>
  <si>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</si>
  <si>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</si>
  <si>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</si>
  <si>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</si>
  <si>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</si>
  <si>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</si>
  <si>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</si>
  <si>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</si>
  <si>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</si>
  <si>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</si>
  <si>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</si>
  <si>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</si>
  <si>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</si>
  <si>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</si>
  <si>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</si>
  <si>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</si>
  <si>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</si>
  <si>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</si>
  <si>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</si>
  <si>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</si>
  <si>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</si>
  <si>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</si>
  <si>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</si>
  <si>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</si>
  <si>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</si>
  <si>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</si>
  <si>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</si>
  <si>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</si>
  <si>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</si>
  <si>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</si>
  <si>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</si>
  <si>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</si>
  <si>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</si>
  <si>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</si>
  <si>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</si>
  <si>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</si>
  <si>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</si>
  <si>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</si>
  <si>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</si>
  <si>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</si>
  <si>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</si>
  <si>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</si>
  <si>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</si>
  <si>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</si>
  <si>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</si>
  <si>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</si>
  <si>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</si>
  <si>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</si>
  <si>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</si>
  <si>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</si>
  <si>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</si>
  <si>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</si>
  <si>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</si>
  <si>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</si>
  <si>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</si>
  <si>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</si>
  <si>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</si>
  <si>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</si>
  <si>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</si>
  <si>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</si>
  <si>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</si>
  <si>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</si>
  <si>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</si>
  <si>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</si>
  <si>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</si>
  <si>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</si>
  <si>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</si>
  <si>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</si>
  <si>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</si>
  <si>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</si>
  <si>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</si>
  <si>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</si>
  <si>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</si>
  <si>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</si>
  <si>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</si>
  <si>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</si>
  <si>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</si>
  <si>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</si>
  <si>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</si>
  <si>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</si>
  <si>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</si>
  <si>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</si>
  <si>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</si>
  <si>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</si>
  <si>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</si>
  <si>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</si>
  <si>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</si>
  <si>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</si>
  <si>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</si>
  <si>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</si>
  <si>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</si>
  <si>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</si>
  <si>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</si>
  <si>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</si>
  <si>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</si>
  <si>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</si>
  <si>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</si>
  <si>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</si>
  <si>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</si>
  <si>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</si>
  <si>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</si>
  <si>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</si>
  <si>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</si>
  <si>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</si>
  <si>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</si>
  <si>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</si>
  <si>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</si>
  <si>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</si>
  <si>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</si>
  <si>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</si>
  <si>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</si>
  <si>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</si>
  <si>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</si>
  <si>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</si>
  <si>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</si>
  <si>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</si>
  <si>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</si>
  <si>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</si>
  <si>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</si>
  <si>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</si>
  <si>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</si>
  <si>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</si>
  <si>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</si>
  <si>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</si>
  <si>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</si>
  <si>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</si>
  <si>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</si>
  <si>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</si>
  <si>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</si>
  <si>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</si>
  <si>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</si>
  <si>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</si>
  <si>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</si>
  <si>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</si>
  <si>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</si>
  <si>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</si>
  <si>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</si>
  <si>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</si>
  <si>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</si>
  <si>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</si>
  <si>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</si>
  <si>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</si>
  <si>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</si>
  <si>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</si>
  <si>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</si>
  <si>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</si>
  <si>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</si>
  <si>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</si>
  <si>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</si>
  <si>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</si>
  <si>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</si>
  <si>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</si>
  <si>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</si>
  <si>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</si>
  <si>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</si>
  <si>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</si>
  <si>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</si>
  <si>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</si>
  <si>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</si>
  <si>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</si>
  <si>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</si>
  <si>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</si>
  <si>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</si>
  <si>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</si>
  <si>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</si>
  <si>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</si>
  <si>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</si>
  <si>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</si>
  <si>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</si>
  <si>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</si>
  <si>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</si>
  <si>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</si>
  <si>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</si>
  <si>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</si>
  <si>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</si>
  <si>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</si>
  <si>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</si>
  <si>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</si>
  <si>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</si>
  <si>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</si>
  <si>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</si>
  <si>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</si>
  <si>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</si>
  <si>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</si>
  <si>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</si>
  <si>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</si>
  <si>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</si>
  <si>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</si>
  <si>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</si>
  <si>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</si>
  <si>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</si>
  <si>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</si>
  <si>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</si>
  <si>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</si>
  <si>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</si>
  <si>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</si>
  <si>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</si>
  <si>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</si>
  <si>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</si>
  <si>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</si>
  <si>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</si>
  <si>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</si>
  <si>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</si>
  <si>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</si>
  <si>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</si>
  <si>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</si>
  <si>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</si>
  <si>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</si>
  <si>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</si>
  <si>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</si>
  <si>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</si>
  <si>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</si>
  <si>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</si>
  <si>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</si>
  <si>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</si>
  <si>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</si>
  <si>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</si>
  <si>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</si>
  <si>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</si>
  <si>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</si>
  <si>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</si>
  <si>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</si>
  <si>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</si>
  <si>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</si>
  <si>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</si>
  <si>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</si>
  <si>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</si>
  <si>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</si>
  <si>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</si>
  <si>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</si>
  <si>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</si>
  <si>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</si>
  <si>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</si>
  <si>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</si>
  <si>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</si>
  <si>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</si>
  <si>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</si>
  <si>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</si>
  <si>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</si>
  <si>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</si>
  <si>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</si>
  <si>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</si>
  <si>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</si>
  <si>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</si>
  <si>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</si>
  <si>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</si>
  <si>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</si>
  <si>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</si>
  <si>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</si>
  <si>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</si>
  <si>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</si>
  <si>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</si>
  <si>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</si>
  <si>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</si>
  <si>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</si>
  <si>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</si>
  <si>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</si>
  <si>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</si>
  <si>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</si>
  <si>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</si>
  <si>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</si>
  <si>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</si>
  <si>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</si>
  <si>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</si>
  <si>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</si>
  <si>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</si>
  <si>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</si>
  <si>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</si>
  <si>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</si>
  <si>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</si>
  <si>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</si>
  <si>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</si>
  <si>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</si>
  <si>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</si>
  <si>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</si>
  <si>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</si>
  <si>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</si>
  <si>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</si>
  <si>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</si>
  <si>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</si>
  <si>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</si>
  <si>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</si>
  <si>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</si>
  <si>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</si>
  <si>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</si>
  <si>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</si>
  <si>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</si>
  <si>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</si>
  <si>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</si>
  <si>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</si>
  <si>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</si>
  <si>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</si>
  <si>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</si>
  <si>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</si>
  <si>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</si>
  <si>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</si>
  <si>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</si>
  <si>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</si>
  <si>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</si>
  <si>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</si>
  <si>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</si>
  <si>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</si>
  <si>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</si>
  <si>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</si>
  <si>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</si>
  <si>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</si>
  <si>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</si>
  <si>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</si>
  <si>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</si>
  <si>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</si>
  <si>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</si>
  <si>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</si>
  <si>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</si>
  <si>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</si>
  <si>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</si>
  <si>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</si>
  <si>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</si>
  <si>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</si>
  <si>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</si>
  <si>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</si>
  <si>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</si>
  <si>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</si>
  <si>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</si>
  <si>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</si>
  <si>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</si>
  <si>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</si>
  <si>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</si>
  <si>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</si>
  <si>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</si>
  <si>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</si>
  <si>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</si>
  <si>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</si>
  <si>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</si>
  <si>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</si>
  <si>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</si>
  <si>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</si>
  <si>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</si>
  <si>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</si>
  <si>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</si>
  <si>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</si>
  <si>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</si>
  <si>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</si>
  <si>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</si>
  <si>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</si>
  <si>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</si>
  <si>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</si>
  <si>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</si>
  <si>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</si>
  <si>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</si>
  <si>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</si>
  <si>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</si>
  <si>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</si>
  <si>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</si>
  <si>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</si>
  <si>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</si>
  <si>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</si>
  <si>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</si>
  <si>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</si>
  <si>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</si>
  <si>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</si>
  <si>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</si>
  <si>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</si>
  <si>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</si>
  <si>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</si>
  <si>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</si>
  <si>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</si>
  <si>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</si>
  <si>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</si>
  <si>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</si>
  <si>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</si>
  <si>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</si>
  <si>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</si>
  <si>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</si>
  <si>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</si>
  <si>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</si>
  <si>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</si>
  <si>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</si>
  <si>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</si>
  <si>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</si>
  <si>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</si>
  <si>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</si>
  <si>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</si>
  <si>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</si>
  <si>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</si>
  <si>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</si>
  <si>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</si>
  <si>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</si>
  <si>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</si>
  <si>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</si>
  <si>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</si>
  <si>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</si>
  <si>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</si>
  <si>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</si>
  <si>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</si>
  <si>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</si>
  <si>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</si>
  <si>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</si>
  <si>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</si>
  <si>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</si>
  <si>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</si>
  <si>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</si>
  <si>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</si>
  <si>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</si>
  <si>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</si>
  <si>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</si>
  <si>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</si>
  <si>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</si>
  <si>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</si>
  <si>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</si>
  <si>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</si>
  <si>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</si>
  <si>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</si>
  <si>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</si>
  <si>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</si>
  <si>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</si>
  <si>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</si>
  <si>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</si>
  <si>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</si>
  <si>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</si>
  <si>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</si>
  <si>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</si>
  <si>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</si>
  <si>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</si>
  <si>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</si>
  <si>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</si>
  <si>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</si>
  <si>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</si>
  <si>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</si>
  <si>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</si>
  <si>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</si>
  <si>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</si>
  <si>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</si>
  <si>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</si>
  <si>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</si>
  <si>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</si>
  <si>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</si>
  <si>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</si>
  <si>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</si>
  <si>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</si>
  <si>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</si>
  <si>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</si>
  <si>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</si>
  <si>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</si>
  <si>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</si>
  <si>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</si>
  <si>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</si>
  <si>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</si>
  <si>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</si>
  <si>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</si>
  <si>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</si>
  <si>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</si>
  <si>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</si>
  <si>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</si>
  <si>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</si>
  <si>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</si>
  <si>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</si>
  <si>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</si>
  <si>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</si>
  <si>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</si>
  <si>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</si>
  <si>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</si>
  <si>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</si>
  <si>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</si>
  <si>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</si>
  <si>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</si>
  <si>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</si>
  <si>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</si>
  <si>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</si>
  <si>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</si>
  <si>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</si>
  <si>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</si>
  <si>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</si>
  <si>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</si>
  <si>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</si>
  <si>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</si>
  <si>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</si>
  <si>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</si>
  <si>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</si>
  <si>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</si>
  <si>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</si>
  <si>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</si>
  <si>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</si>
  <si>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</si>
  <si>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</si>
  <si>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</si>
  <si>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</si>
  <si>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</si>
  <si>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</si>
  <si>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</si>
  <si>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</si>
  <si>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</si>
  <si>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</si>
  <si>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</si>
  <si>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</si>
  <si>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</si>
  <si>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</si>
  <si>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</si>
  <si>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</si>
  <si>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</si>
  <si>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</si>
  <si>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</si>
  <si>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</si>
  <si>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</si>
  <si>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</si>
  <si>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</si>
  <si>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</si>
  <si>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</si>
  <si>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</si>
  <si>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</si>
  <si>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</si>
  <si>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</si>
  <si>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</si>
  <si>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</si>
  <si>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</si>
  <si>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</si>
  <si>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</si>
  <si>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</si>
  <si>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</si>
  <si>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</si>
  <si>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</si>
  <si>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</si>
  <si>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</si>
  <si>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</si>
  <si>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</si>
  <si>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</si>
  <si>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</si>
  <si>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</si>
  <si>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</si>
  <si>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</si>
  <si>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</si>
  <si>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</si>
  <si>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</si>
  <si>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</si>
  <si>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</si>
  <si>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</si>
  <si>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</si>
  <si>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</si>
  <si>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</si>
  <si>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</si>
  <si>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</si>
  <si>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</si>
  <si>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</si>
  <si>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</si>
  <si>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</si>
  <si>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</si>
  <si>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</si>
  <si>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</si>
  <si>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</si>
  <si>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</si>
  <si>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</si>
  <si>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</si>
  <si>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</si>
  <si>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</si>
  <si>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</si>
  <si>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</si>
  <si>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</si>
  <si>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</si>
  <si>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</si>
  <si>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</si>
  <si>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</si>
  <si>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</si>
  <si>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</si>
  <si>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</si>
  <si>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</si>
  <si>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</si>
  <si>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</si>
  <si>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</si>
  <si>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</si>
  <si>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</si>
  <si>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</si>
  <si>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</si>
  <si>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</si>
  <si>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</si>
  <si>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</si>
  <si>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</si>
  <si>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</si>
  <si>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</si>
  <si>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</si>
  <si>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</si>
  <si>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</si>
  <si>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</si>
  <si>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</si>
  <si>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</si>
  <si>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</si>
  <si>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</si>
  <si>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</si>
  <si>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</si>
  <si>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</si>
  <si>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</si>
  <si>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</si>
  <si>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</si>
  <si>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</si>
  <si>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</si>
  <si>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</si>
  <si>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</si>
  <si>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</si>
  <si>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</si>
  <si>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</si>
  <si>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</si>
  <si>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</si>
  <si>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</si>
  <si>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</si>
  <si>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</si>
  <si>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</si>
  <si>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</si>
  <si>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</si>
  <si>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</si>
  <si>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</si>
  <si>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</si>
  <si>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</si>
  <si>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</si>
  <si>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</si>
  <si>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</si>
  <si>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</si>
  <si>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</si>
  <si>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</si>
  <si>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</si>
  <si>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</si>
  <si>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</si>
  <si>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</si>
  <si>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</si>
  <si>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</si>
  <si>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</si>
  <si>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</si>
  <si>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</si>
  <si>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</si>
  <si>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</si>
  <si>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</si>
  <si>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</si>
  <si>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</si>
  <si>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</si>
  <si>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</si>
  <si>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</si>
  <si>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</si>
  <si>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</si>
  <si>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</si>
  <si>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</si>
  <si>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</si>
  <si>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</si>
  <si>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</si>
  <si>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</si>
  <si>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</si>
  <si>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</si>
  <si>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</si>
  <si>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</si>
  <si>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</si>
  <si>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</si>
  <si>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</si>
  <si>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</si>
  <si>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</si>
  <si>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</si>
  <si>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</si>
  <si>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</si>
  <si>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</si>
  <si>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</si>
  <si>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</si>
  <si>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</si>
  <si>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</si>
  <si>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</si>
  <si>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</si>
  <si>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</si>
  <si>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</si>
  <si>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</si>
  <si>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</si>
  <si>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</si>
  <si>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</si>
  <si>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</si>
  <si>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</si>
  <si>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</si>
  <si>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</si>
  <si>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</si>
  <si>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</si>
  <si>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</si>
  <si>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</si>
  <si>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</si>
  <si>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</si>
  <si>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</si>
  <si>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</si>
  <si>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</si>
  <si>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</si>
  <si>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</si>
  <si>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</si>
  <si>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</si>
  <si>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</si>
  <si>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</si>
  <si>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</si>
  <si>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</si>
  <si>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</si>
  <si>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</si>
  <si>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</si>
  <si>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</si>
  <si>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</si>
  <si>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</si>
  <si>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</si>
  <si>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</si>
  <si>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</si>
  <si>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</si>
  <si>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</si>
  <si>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</si>
  <si>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</si>
  <si>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</si>
  <si>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</si>
  <si>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</si>
  <si>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</si>
  <si>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</si>
  <si>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</si>
  <si>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</si>
  <si>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</si>
  <si>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</si>
  <si>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</si>
  <si>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</si>
  <si>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</si>
  <si>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</si>
  <si>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</si>
  <si>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</si>
  <si>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</si>
  <si>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</si>
  <si>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</si>
  <si>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</si>
  <si>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</si>
  <si>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</si>
  <si>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</si>
  <si>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</si>
  <si>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</si>
  <si>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</si>
  <si>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</si>
  <si>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</si>
  <si>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</si>
  <si>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</si>
  <si>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</si>
  <si>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</si>
  <si>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</si>
  <si>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</si>
  <si>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</si>
  <si>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</si>
  <si>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</si>
  <si>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</si>
  <si>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</si>
  <si>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</si>
  <si>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</si>
  <si>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</si>
  <si>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</si>
  <si>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</si>
  <si>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</si>
  <si>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</si>
  <si>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</si>
  <si>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</si>
  <si>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</si>
  <si>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</si>
  <si>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</si>
  <si>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</si>
  <si>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</si>
  <si>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</si>
  <si>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</si>
  <si>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</si>
  <si>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</si>
  <si>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</si>
  <si>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</si>
  <si>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</si>
  <si>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</si>
  <si>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</si>
  <si>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</si>
  <si>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</si>
  <si>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</si>
  <si>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</si>
  <si>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</si>
  <si>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</si>
  <si>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</si>
  <si>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</si>
  <si>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</si>
  <si>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</si>
  <si>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</si>
  <si>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</si>
  <si>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</si>
  <si>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</si>
  <si>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</si>
  <si>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</si>
  <si>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</si>
  <si>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</si>
  <si>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</si>
  <si>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</si>
  <si>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</si>
  <si>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</si>
  <si>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</si>
  <si>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</si>
  <si>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</si>
  <si>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</si>
  <si>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</si>
  <si>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</si>
  <si>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</si>
  <si>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</si>
  <si>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</si>
  <si>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</si>
  <si>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</si>
  <si>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</si>
  <si>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</si>
  <si>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</si>
  <si>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</si>
  <si>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</si>
  <si>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</si>
  <si>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</si>
  <si>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</si>
  <si>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</si>
  <si>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</si>
  <si>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</si>
  <si>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</si>
  <si>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</si>
  <si>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</si>
  <si>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</si>
  <si>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</si>
  <si>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</si>
  <si>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</si>
  <si>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</si>
  <si>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</si>
  <si>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</si>
  <si>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</si>
  <si>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</si>
  <si>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</si>
  <si>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</si>
  <si>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</si>
  <si>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</si>
  <si>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</si>
  <si>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</si>
  <si>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</si>
  <si>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</si>
  <si>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</si>
  <si>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</si>
  <si>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</si>
  <si>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</si>
  <si>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</si>
  <si>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</si>
  <si>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</si>
  <si>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</si>
  <si>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</si>
  <si>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</si>
  <si>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</si>
  <si>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</si>
  <si>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</si>
  <si>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</si>
  <si>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</si>
  <si>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</si>
  <si>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</si>
  <si>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</si>
  <si>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</si>
  <si>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</si>
  <si>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</si>
  <si>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</si>
  <si>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</si>
  <si>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</si>
  <si>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</si>
  <si>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</si>
  <si>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</si>
  <si>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</si>
  <si>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</si>
  <si>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</si>
  <si>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</si>
  <si>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</si>
  <si>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</si>
  <si>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</si>
  <si>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</si>
  <si>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</si>
  <si>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</si>
  <si>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</si>
  <si>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</si>
  <si>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</si>
  <si>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</si>
  <si>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</si>
  <si>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</si>
  <si>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</si>
  <si>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</si>
  <si>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</si>
  <si>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</si>
  <si>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</si>
  <si>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</si>
  <si>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</si>
  <si>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</si>
  <si>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</si>
  <si>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</si>
  <si>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</si>
  <si>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</si>
  <si>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</si>
  <si>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</si>
  <si>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</si>
  <si>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</si>
  <si>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</si>
  <si>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</si>
  <si>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</si>
  <si>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</si>
  <si>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</si>
  <si>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</si>
  <si>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</si>
  <si>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</si>
  <si>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</si>
  <si>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</si>
  <si>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</si>
  <si>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</si>
  <si>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</si>
  <si>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</si>
  <si>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</si>
  <si>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</si>
  <si>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</si>
  <si>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</si>
  <si>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</si>
  <si>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</si>
  <si>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</si>
  <si>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</si>
  <si>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</si>
  <si>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</si>
  <si>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</si>
  <si>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</si>
  <si>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</si>
  <si>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</si>
  <si>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</si>
  <si>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</si>
  <si>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</si>
  <si>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</si>
  <si>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</si>
  <si>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</si>
  <si>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</si>
  <si>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</si>
  <si>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</si>
  <si>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</si>
  <si>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</si>
  <si>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</si>
  <si>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</si>
  <si>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</si>
  <si>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</si>
  <si>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</si>
  <si>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</si>
  <si>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</si>
  <si>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</si>
  <si>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</si>
  <si>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</si>
  <si>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</si>
  <si>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</si>
  <si>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</si>
  <si>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</si>
  <si>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</si>
  <si>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</si>
  <si>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</si>
  <si>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</si>
  <si>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</si>
  <si>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</si>
  <si>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</si>
  <si>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</si>
  <si>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</si>
  <si>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</si>
  <si>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</si>
  <si>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</si>
  <si>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</si>
  <si>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</si>
  <si>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</si>
  <si>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</si>
  <si>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</si>
  <si>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</si>
  <si>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</si>
  <si>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</si>
  <si>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</si>
  <si>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</si>
  <si>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</si>
  <si>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</si>
  <si>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</si>
  <si>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</si>
  <si>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</si>
  <si>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</si>
  <si>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</si>
  <si>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</si>
  <si>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</si>
  <si>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</si>
  <si>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</si>
  <si>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</si>
  <si>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</si>
  <si>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</si>
  <si>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</si>
  <si>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</si>
  <si>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</si>
  <si>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</si>
  <si>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</si>
  <si>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</si>
  <si>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</si>
  <si>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</si>
  <si>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</si>
  <si>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</si>
  <si>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</si>
  <si>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</si>
  <si>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</si>
  <si>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</si>
  <si>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</si>
  <si>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</si>
  <si>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</si>
  <si>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</si>
  <si>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</si>
  <si>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</si>
  <si>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</si>
  <si>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</si>
  <si>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</si>
  <si>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</si>
  <si>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</si>
  <si>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</si>
  <si>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</si>
  <si>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</si>
  <si>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</si>
  <si>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</si>
  <si>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</si>
  <si>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</si>
  <si>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</si>
  <si>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</si>
  <si>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</si>
  <si>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</si>
  <si>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</si>
  <si>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</si>
  <si>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</si>
  <si>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</si>
  <si>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</si>
  <si>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</si>
  <si>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</si>
  <si>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</si>
  <si>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</si>
  <si>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</si>
  <si>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</si>
  <si>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</si>
  <si>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</si>
  <si>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</si>
  <si>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</si>
  <si>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</si>
  <si>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</si>
  <si>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</si>
  <si>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</si>
  <si>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</si>
  <si>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</si>
  <si>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</si>
  <si>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</si>
  <si>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</si>
  <si>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</si>
  <si>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</si>
  <si>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</si>
  <si>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</si>
  <si>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</si>
  <si>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</si>
  <si>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</si>
  <si>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</si>
  <si>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</si>
  <si>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</si>
  <si>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</si>
  <si>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</si>
  <si>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</si>
  <si>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</si>
  <si>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</si>
  <si>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</si>
  <si>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</si>
  <si>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</si>
  <si>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</si>
  <si>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</si>
  <si>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</si>
  <si>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</si>
  <si>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</si>
  <si>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</si>
  <si>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</si>
  <si>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</si>
  <si>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</si>
  <si>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</si>
  <si>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</si>
  <si>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</si>
  <si>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</si>
  <si>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</si>
  <si>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</si>
  <si>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</si>
  <si>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</si>
  <si>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</si>
  <si>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</si>
  <si>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</si>
  <si>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</si>
  <si>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</si>
  <si>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</si>
  <si>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</si>
  <si>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</si>
  <si>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</si>
  <si>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</si>
  <si>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</si>
  <si>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</si>
  <si>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</si>
  <si>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</si>
  <si>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</si>
  <si>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</si>
  <si>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</si>
  <si>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</si>
  <si>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</si>
  <si>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</si>
  <si>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</si>
  <si>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</si>
  <si>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</si>
  <si>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</si>
  <si>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</si>
  <si>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</si>
  <si>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</si>
  <si>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</si>
  <si>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</si>
  <si>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</si>
  <si>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</si>
  <si>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</si>
  <si>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</si>
  <si>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</si>
  <si>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</si>
  <si>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</si>
  <si>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</si>
  <si>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</si>
  <si>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</si>
  <si>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</si>
  <si>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</si>
  <si>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</si>
  <si>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</si>
  <si>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</si>
  <si>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</si>
  <si>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</si>
  <si>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</si>
  <si>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</si>
  <si>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</si>
  <si>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</si>
  <si>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</si>
  <si>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</si>
  <si>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</si>
  <si>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</si>
  <si>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</si>
  <si>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</si>
  <si>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</si>
  <si>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</si>
  <si>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</si>
  <si>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</si>
  <si>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</si>
  <si>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</si>
  <si>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</si>
  <si>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</si>
  <si>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</si>
  <si>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</si>
  <si>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</si>
  <si>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</si>
  <si>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</si>
  <si>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</si>
  <si>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</si>
  <si>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</si>
  <si>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</si>
  <si>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</si>
  <si>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</si>
  <si>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</si>
  <si>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</si>
  <si>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</si>
  <si>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</si>
  <si>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</si>
  <si>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</si>
  <si>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</si>
  <si>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</si>
  <si>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</si>
  <si>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</si>
  <si>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</si>
  <si>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</si>
  <si>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</si>
  <si>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</si>
  <si>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</si>
  <si>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</si>
  <si>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</si>
  <si>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</si>
  <si>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</si>
  <si>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</si>
  <si>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</si>
  <si>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</si>
  <si>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</si>
  <si>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</si>
  <si>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</si>
  <si>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</si>
  <si>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</si>
  <si>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</si>
  <si>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</si>
  <si>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</si>
  <si>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</si>
  <si>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</si>
  <si>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</si>
  <si>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</si>
  <si>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</si>
  <si>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</si>
  <si>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</si>
  <si>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</si>
  <si>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</si>
  <si>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</si>
  <si>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</si>
  <si>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</si>
  <si>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</si>
  <si>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</si>
  <si>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</si>
  <si>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</si>
  <si>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</si>
  <si>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</si>
  <si>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</si>
  <si>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</si>
  <si>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</si>
  <si>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</si>
  <si>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</si>
  <si>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</si>
  <si>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</si>
  <si>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</si>
  <si>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</si>
  <si>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</si>
  <si>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</si>
  <si>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</si>
  <si>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</si>
  <si>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</si>
  <si>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</si>
  <si>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</si>
  <si>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</si>
  <si>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</si>
  <si>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</si>
  <si>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</si>
  <si>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</si>
  <si>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</si>
  <si>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</si>
  <si>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</si>
  <si>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</si>
  <si>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</si>
  <si>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</si>
  <si>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</si>
  <si>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</si>
  <si>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</si>
  <si>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</si>
  <si>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</si>
  <si>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</si>
  <si>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</si>
  <si>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</si>
  <si>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</si>
  <si>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</si>
  <si>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</si>
  <si>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</si>
  <si>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</si>
  <si>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</si>
  <si>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</si>
  <si>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</si>
  <si>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</si>
  <si>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</si>
  <si>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</si>
  <si>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</si>
  <si>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</si>
  <si>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</si>
  <si>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</si>
  <si>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</si>
  <si>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</si>
  <si>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</si>
  <si>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</si>
  <si>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</si>
  <si>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</si>
  <si>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</si>
  <si>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</si>
  <si>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</si>
  <si>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</si>
  <si>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</si>
  <si>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</si>
  <si>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</si>
  <si>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</si>
  <si>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</si>
  <si>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</si>
  <si>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</si>
  <si>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</si>
  <si>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</si>
  <si>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</si>
  <si>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</si>
  <si>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</si>
  <si>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</si>
  <si>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</si>
  <si>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</si>
  <si>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</si>
  <si>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</si>
  <si>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</si>
  <si>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</si>
  <si>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</si>
  <si>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</si>
  <si>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</si>
  <si>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</si>
  <si>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</si>
  <si>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</si>
  <si>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</si>
  <si>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</si>
  <si>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</si>
  <si>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</si>
  <si>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</si>
  <si>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</si>
  <si>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</si>
  <si>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</si>
  <si>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</si>
  <si>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</si>
  <si>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</si>
  <si>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</si>
  <si>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</si>
  <si>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</si>
  <si>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</si>
  <si>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</si>
  <si>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</si>
  <si>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</si>
  <si>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</si>
  <si>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</si>
  <si>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</si>
  <si>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</si>
  <si>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</si>
  <si>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</si>
  <si>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</si>
  <si>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</si>
  <si>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</si>
  <si>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</si>
  <si>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</si>
  <si>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</si>
  <si>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</si>
  <si>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</si>
  <si>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</si>
  <si>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</si>
  <si>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</si>
  <si>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</si>
  <si>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</si>
  <si>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</si>
  <si>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</si>
  <si>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</si>
  <si>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</si>
  <si>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</si>
  <si>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</si>
  <si>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</si>
  <si>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</si>
  <si>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</si>
  <si>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</si>
  <si>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</si>
  <si>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</si>
  <si>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</si>
  <si>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</si>
  <si>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</si>
  <si>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</si>
  <si>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</si>
  <si>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</si>
  <si>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</si>
  <si>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</si>
  <si>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</si>
  <si>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</si>
  <si>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</si>
  <si>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</si>
  <si>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</si>
  <si>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</si>
  <si>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</si>
  <si>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</si>
  <si>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</si>
  <si>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</si>
  <si>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</si>
  <si>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</si>
  <si>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</si>
  <si>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</si>
  <si>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</si>
  <si>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</si>
  <si>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</si>
  <si>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</si>
  <si>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</si>
  <si>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</si>
  <si>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</si>
  <si>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</si>
  <si>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</si>
  <si>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</si>
  <si>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</si>
  <si>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</si>
  <si>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</si>
  <si>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</si>
  <si>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</si>
  <si>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</si>
  <si>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</si>
  <si>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</si>
  <si>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</si>
  <si>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</si>
  <si>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</si>
  <si>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</si>
  <si>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</si>
  <si>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</si>
  <si>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</si>
  <si>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</si>
  <si>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</si>
  <si>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</si>
  <si>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</si>
  <si>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</si>
  <si>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</si>
  <si>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</si>
  <si>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</si>
  <si>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</si>
  <si>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</si>
  <si>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</si>
  <si>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</si>
  <si>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</si>
  <si>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</si>
  <si>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</si>
  <si>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</si>
  <si>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</si>
  <si>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</si>
  <si>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</si>
  <si>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</si>
  <si>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</si>
  <si>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</si>
  <si>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</si>
  <si>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</si>
  <si>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</si>
  <si>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</si>
  <si>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</si>
  <si>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</si>
  <si>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</si>
  <si>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</si>
  <si>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</si>
  <si>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</si>
  <si>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</si>
  <si>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</si>
  <si>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</si>
  <si>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</si>
  <si>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</si>
  <si>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</si>
  <si>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</si>
  <si>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</si>
  <si>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</si>
  <si>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</si>
  <si>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</si>
  <si>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</si>
  <si>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</si>
  <si>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</si>
  <si>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</si>
  <si>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</si>
  <si>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</si>
  <si>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</si>
  <si>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</si>
  <si>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</si>
  <si>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</si>
  <si>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</si>
  <si>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</si>
  <si>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</si>
  <si>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</si>
  <si>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</si>
  <si>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</si>
  <si>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</si>
  <si>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</si>
  <si>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</si>
  <si>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</si>
  <si>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</si>
  <si>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</si>
  <si>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</si>
  <si>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</si>
  <si>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</si>
  <si>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</si>
  <si>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</si>
  <si>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</si>
  <si>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</si>
  <si>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</si>
  <si>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</si>
  <si>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</si>
  <si>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</si>
  <si>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</si>
  <si>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</si>
  <si>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</si>
  <si>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</si>
  <si>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</si>
  <si>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</si>
  <si>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</si>
  <si>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</si>
  <si>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</si>
  <si>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</si>
  <si>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</si>
  <si>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</si>
  <si>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</si>
  <si>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</si>
  <si>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</si>
  <si>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</si>
  <si>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</si>
  <si>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</si>
  <si>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</si>
  <si>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</si>
  <si>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</si>
  <si>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</si>
  <si>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</si>
  <si>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</si>
  <si>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</si>
  <si>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</si>
  <si>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</si>
  <si>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</si>
  <si>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</si>
  <si>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</si>
  <si>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</si>
  <si>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</si>
  <si>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</si>
  <si>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</si>
  <si>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</si>
  <si>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</si>
  <si>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</si>
  <si>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</si>
  <si>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</si>
  <si>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</si>
  <si>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</si>
  <si>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</si>
  <si>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</si>
  <si>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</si>
  <si>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</si>
  <si>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</si>
  <si>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</si>
  <si>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</si>
  <si>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</si>
  <si>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</si>
  <si>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</si>
  <si>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</si>
  <si>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</si>
  <si>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</si>
  <si>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</si>
  <si>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</si>
  <si>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</si>
  <si>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</si>
  <si>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</si>
  <si>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</si>
  <si>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</si>
  <si>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</si>
  <si>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</si>
  <si>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</si>
  <si>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</si>
  <si>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</si>
  <si>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</si>
  <si>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</si>
  <si>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</si>
  <si>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</si>
  <si>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</si>
  <si>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</si>
  <si>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</si>
  <si>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</si>
  <si>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</si>
  <si>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</si>
  <si>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</si>
  <si>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</si>
  <si>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</si>
  <si>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</si>
  <si>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</si>
  <si>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</si>
  <si>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</si>
  <si>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</si>
  <si>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</si>
  <si>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</si>
  <si>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</si>
  <si>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</si>
  <si>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</si>
  <si>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</si>
  <si>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</si>
  <si>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</si>
  <si>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</si>
  <si>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</si>
  <si>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</si>
  <si>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</si>
  <si>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</si>
  <si>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</si>
  <si>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</si>
  <si>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</si>
  <si>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</si>
  <si>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</si>
  <si>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</si>
  <si>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</si>
  <si>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</si>
  <si>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</si>
  <si>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</si>
  <si>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</si>
  <si>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</si>
  <si>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</si>
  <si>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</si>
  <si>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</si>
  <si>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</si>
  <si>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</si>
  <si>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</si>
  <si>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</si>
  <si>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</si>
  <si>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</si>
  <si>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</si>
  <si>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</si>
  <si>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</si>
  <si>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</si>
  <si>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</si>
  <si>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</si>
  <si>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</si>
  <si>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</si>
  <si>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</si>
  <si>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</si>
  <si>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</si>
  <si>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</si>
  <si>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</si>
  <si>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</si>
  <si>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</si>
  <si>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</si>
  <si>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</si>
  <si>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</si>
  <si>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</si>
  <si>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</si>
  <si>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</si>
  <si>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</si>
  <si>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</si>
  <si>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</si>
  <si>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</si>
  <si>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</si>
  <si>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</si>
  <si>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</si>
  <si>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</si>
  <si>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</si>
  <si>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</si>
  <si>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</si>
  <si>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</si>
  <si>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</si>
  <si>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</si>
  <si>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</si>
  <si>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</si>
  <si>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</si>
  <si>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</si>
  <si>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</si>
  <si>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</si>
  <si>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</si>
  <si>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</si>
  <si>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</si>
  <si>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</si>
  <si>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</si>
  <si>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</si>
  <si>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</si>
  <si>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</si>
  <si>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</si>
  <si>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</si>
  <si>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</si>
  <si>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</si>
  <si>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</si>
  <si>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</si>
  <si>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</si>
  <si>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</si>
  <si>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</si>
  <si>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</si>
  <si>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</si>
  <si>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</si>
  <si>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</si>
  <si>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</si>
  <si>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</si>
  <si>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</si>
  <si>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</si>
  <si>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</si>
  <si>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</si>
  <si>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</si>
  <si>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</si>
  <si>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</si>
  <si>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</si>
  <si>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</si>
  <si>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</si>
  <si>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</si>
  <si>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</si>
  <si>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</si>
  <si>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</si>
  <si>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</si>
  <si>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</si>
  <si>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</si>
  <si>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</si>
  <si>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</si>
  <si>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</si>
  <si>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</si>
  <si>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</si>
  <si>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</si>
  <si>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</si>
  <si>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</si>
  <si>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</si>
  <si>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</si>
  <si>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</si>
  <si>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</si>
  <si>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</si>
  <si>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</si>
  <si>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</si>
  <si>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</si>
  <si>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</si>
  <si>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</si>
  <si>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</si>
  <si>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</si>
  <si>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</si>
  <si>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</si>
  <si>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</si>
  <si>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</si>
  <si>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</si>
  <si>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</si>
  <si>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</si>
  <si>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</si>
  <si>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</si>
  <si>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</si>
  <si>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</si>
  <si>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</si>
  <si>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</si>
  <si>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</si>
  <si>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</si>
  <si>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</si>
  <si>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</si>
  <si>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</si>
  <si>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</si>
  <si>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</si>
  <si>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</si>
  <si>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</si>
  <si>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</si>
  <si>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</si>
  <si>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</si>
  <si>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</si>
  <si>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</si>
  <si>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</si>
  <si>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</si>
  <si>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</si>
  <si>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</si>
  <si>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</si>
  <si>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</si>
  <si>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</si>
  <si>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</si>
  <si>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</si>
  <si>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</si>
  <si>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</si>
  <si>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</si>
  <si>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</si>
  <si>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</si>
  <si>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</si>
  <si>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</si>
  <si>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</si>
  <si>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</si>
  <si>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</si>
  <si>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</si>
  <si>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</si>
  <si>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</si>
  <si>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</si>
  <si>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</si>
  <si>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</si>
  <si>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</si>
  <si>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</si>
  <si>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</si>
  <si>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</si>
  <si>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</si>
  <si>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</si>
  <si>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</si>
  <si>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</si>
  <si>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</si>
  <si>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</si>
  <si>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</si>
  <si>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</si>
  <si>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</si>
  <si>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</si>
  <si>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</si>
  <si>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</si>
  <si>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</si>
  <si>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</si>
  <si>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</si>
  <si>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</si>
  <si>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</si>
  <si>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</si>
  <si>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</si>
  <si>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</si>
  <si>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</si>
  <si>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</si>
  <si>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</si>
  <si>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</si>
  <si>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</si>
  <si>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</si>
  <si>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</si>
  <si>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</si>
  <si>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</si>
  <si>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</si>
  <si>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</si>
  <si>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</si>
  <si>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</si>
  <si>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</si>
  <si>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</si>
  <si>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</si>
  <si>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</si>
  <si>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</si>
  <si>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</si>
  <si>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</si>
  <si>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</si>
  <si>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</si>
  <si>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</si>
  <si>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</si>
  <si>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</si>
  <si>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</si>
  <si>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</si>
  <si>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</si>
  <si>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</si>
  <si>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</si>
  <si>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</si>
  <si>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</si>
  <si>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</si>
  <si>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</si>
  <si>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</si>
  <si>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</si>
  <si>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</si>
  <si>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</si>
  <si>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</si>
  <si>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</si>
  <si>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</si>
  <si>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</si>
  <si>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</si>
  <si>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</si>
  <si>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</si>
  <si>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</si>
  <si>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</si>
  <si>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</si>
  <si>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</si>
  <si>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</si>
  <si>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</si>
  <si>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</si>
  <si>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</si>
  <si>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</si>
  <si>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</si>
  <si>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</si>
  <si>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</si>
  <si>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</si>
  <si>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</si>
  <si>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</si>
  <si>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</si>
  <si>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</si>
  <si>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</si>
  <si>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</si>
  <si>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</si>
  <si>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</si>
  <si>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</si>
  <si>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</si>
  <si>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</si>
  <si>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</si>
  <si>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</si>
  <si>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</si>
  <si>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</si>
  <si>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</si>
  <si>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</si>
  <si>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</si>
  <si>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</si>
  <si>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</si>
  <si>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</si>
  <si>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</si>
  <si>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</si>
  <si>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</si>
  <si>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</si>
  <si>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</si>
  <si>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</si>
  <si>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</si>
  <si>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</si>
  <si>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</si>
  <si>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</si>
  <si>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</si>
  <si>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</si>
  <si>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</si>
  <si>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</si>
  <si>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</si>
  <si>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</si>
  <si>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</si>
  <si>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</si>
  <si>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</si>
  <si>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</si>
  <si>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</si>
  <si>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</si>
  <si>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</si>
  <si>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</si>
  <si>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</si>
  <si>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</si>
  <si>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</si>
  <si>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</si>
  <si>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</si>
  <si>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</si>
  <si>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</si>
  <si>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</si>
  <si>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</si>
  <si>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</si>
  <si>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</si>
  <si>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</si>
  <si>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</si>
  <si>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</si>
  <si>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</si>
  <si>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</si>
  <si>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</si>
  <si>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</si>
  <si>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</si>
  <si>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</si>
  <si>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</si>
  <si>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</si>
  <si>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</si>
  <si>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</si>
  <si>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</si>
  <si>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</si>
  <si>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</si>
  <si>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</si>
  <si>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</si>
  <si>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</si>
  <si>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</si>
  <si>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</si>
  <si>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</si>
  <si>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</si>
  <si>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</si>
  <si>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</si>
  <si>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</si>
  <si>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</si>
  <si>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</si>
  <si>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</si>
  <si>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</si>
  <si>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</si>
  <si>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</si>
  <si>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</si>
  <si>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</si>
  <si>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</si>
  <si>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</si>
  <si>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</si>
  <si>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</si>
  <si>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</si>
  <si>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</si>
  <si>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</si>
  <si>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</si>
  <si>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</si>
  <si>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</si>
  <si>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</si>
  <si>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</si>
  <si>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</si>
  <si>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</si>
  <si>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</si>
  <si>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</si>
  <si>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</si>
  <si>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</si>
  <si>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</si>
  <si>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</si>
  <si>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</si>
  <si>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</si>
  <si>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</si>
  <si>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</si>
  <si>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</si>
  <si>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</si>
  <si>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</si>
  <si>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</si>
  <si>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</si>
  <si>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</si>
  <si>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</si>
  <si>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</si>
  <si>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</si>
  <si>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</si>
  <si>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</si>
  <si>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</si>
  <si>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</si>
  <si>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</si>
  <si>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</si>
  <si>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</si>
  <si>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</si>
  <si>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</si>
  <si>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</si>
  <si>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</si>
  <si>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</si>
  <si>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</si>
  <si>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</si>
  <si>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</si>
  <si>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</si>
  <si>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</si>
  <si>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</si>
  <si>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</si>
  <si>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</si>
  <si>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</si>
  <si>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</si>
  <si>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</si>
  <si>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</si>
  <si>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</si>
  <si>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</si>
  <si>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</si>
  <si>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</si>
  <si>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</si>
  <si>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</si>
  <si>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</si>
  <si>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</si>
  <si>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</si>
  <si>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</si>
  <si>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</si>
  <si>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</si>
  <si>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</si>
  <si>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</si>
  <si>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</si>
  <si>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</si>
  <si>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</si>
  <si>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</si>
  <si>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</si>
  <si>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</si>
  <si>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</si>
  <si>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</si>
  <si>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</si>
  <si>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</si>
  <si>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</si>
  <si>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</si>
  <si>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</si>
  <si>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</si>
  <si>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</si>
  <si>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</si>
  <si>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</si>
  <si>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</si>
  <si>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</si>
  <si>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</si>
  <si>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</si>
  <si>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</si>
  <si>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</si>
  <si>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</si>
  <si>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</si>
  <si>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</si>
  <si>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</si>
  <si>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</si>
  <si>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</si>
  <si>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</si>
  <si>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</si>
  <si>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</si>
  <si>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</si>
  <si>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</si>
  <si>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</si>
  <si>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</si>
  <si>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</si>
  <si>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</si>
  <si>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</si>
  <si>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</si>
  <si>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</si>
  <si>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</si>
  <si>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</si>
  <si>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</si>
  <si>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</si>
  <si>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</si>
  <si>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</si>
  <si>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</si>
  <si>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</si>
  <si>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</si>
  <si>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</si>
  <si>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</si>
  <si>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</si>
  <si>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</si>
  <si>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</si>
  <si>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</si>
  <si>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</si>
  <si>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</si>
  <si>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</si>
  <si>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</si>
  <si>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</si>
  <si>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</si>
  <si>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</si>
  <si>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</si>
  <si>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</si>
  <si>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</si>
  <si>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</si>
  <si>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</si>
  <si>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</si>
  <si>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</si>
  <si>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</si>
  <si>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</si>
  <si>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</si>
  <si>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</si>
  <si>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</si>
  <si>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</si>
  <si>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</si>
  <si>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</si>
  <si>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</si>
  <si>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</si>
  <si>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</si>
  <si>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</si>
  <si>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</si>
  <si>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</si>
  <si>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</si>
  <si>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</si>
  <si>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</si>
  <si>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</si>
  <si>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</si>
  <si>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</si>
  <si>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</si>
  <si>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</si>
  <si>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</si>
  <si>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</si>
  <si>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</si>
  <si>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</si>
  <si>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</si>
  <si>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</si>
  <si>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</si>
  <si>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</si>
  <si>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</si>
  <si>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</si>
  <si>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</si>
  <si>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</si>
  <si>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</si>
  <si>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</si>
  <si>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</si>
  <si>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</si>
  <si>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</si>
  <si>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</si>
  <si>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</si>
  <si>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</si>
  <si>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</si>
  <si>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</si>
  <si>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</si>
  <si>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</si>
  <si>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</si>
  <si>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</si>
  <si>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</si>
  <si>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</si>
  <si>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</si>
  <si>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</si>
  <si>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</si>
  <si>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</si>
  <si>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</si>
  <si>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</si>
  <si>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</si>
  <si>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</si>
  <si>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</si>
  <si>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</si>
  <si>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</si>
  <si>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</si>
  <si>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</si>
  <si>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</si>
  <si>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</si>
  <si>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</si>
  <si>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</si>
  <si>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</si>
  <si>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</si>
  <si>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</si>
  <si>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</si>
  <si>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</si>
  <si>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</si>
  <si>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</si>
  <si>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</si>
  <si>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</si>
  <si>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</si>
  <si>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</si>
  <si>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</si>
  <si>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</si>
  <si>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</si>
  <si>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</si>
  <si>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</si>
  <si>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</si>
  <si>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</si>
  <si>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</si>
  <si>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</si>
  <si>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</si>
  <si>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</si>
  <si>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</si>
  <si>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</si>
  <si>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</si>
  <si>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</si>
  <si>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</si>
  <si>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</si>
  <si>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</si>
  <si>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</si>
  <si>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</si>
  <si>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</si>
  <si>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</si>
  <si>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</si>
  <si>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</si>
  <si>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</si>
  <si>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</si>
  <si>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</si>
  <si>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</si>
  <si>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</si>
  <si>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</si>
  <si>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</si>
  <si>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</si>
  <si>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</si>
  <si>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</si>
  <si>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</si>
  <si>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</si>
  <si>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</si>
  <si>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</si>
  <si>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</si>
  <si>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</si>
  <si>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</si>
  <si>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</si>
  <si>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</si>
  <si>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</si>
  <si>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</si>
  <si>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</si>
  <si>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</si>
  <si>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</si>
  <si>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</si>
  <si>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</si>
  <si>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</si>
  <si>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</si>
  <si>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</si>
  <si>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</si>
  <si>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</si>
  <si>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</si>
  <si>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</si>
  <si>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</si>
  <si>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</si>
  <si>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</si>
  <si>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</si>
  <si>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</si>
  <si>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</si>
  <si>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</si>
  <si>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</si>
  <si>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</si>
  <si>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</si>
  <si>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</si>
  <si>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</si>
  <si>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</si>
  <si>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</si>
  <si>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</si>
  <si>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</si>
  <si>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</si>
  <si>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</si>
  <si>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</si>
  <si>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</si>
  <si>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</si>
  <si>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</si>
  <si>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</si>
  <si>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</si>
  <si>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</si>
  <si>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</si>
  <si>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</si>
  <si>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</si>
  <si>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</si>
  <si>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</si>
  <si>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</si>
  <si>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</si>
  <si>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</si>
  <si>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</si>
  <si>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</si>
  <si>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</si>
  <si>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</si>
  <si>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</si>
  <si>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</si>
  <si>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</si>
  <si>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</si>
  <si>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</si>
  <si>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</si>
  <si>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</si>
  <si>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</si>
  <si>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</si>
  <si>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</si>
  <si>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</si>
  <si>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</si>
  <si>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</si>
  <si>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</si>
  <si>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</si>
  <si>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</si>
  <si>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</si>
  <si>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</si>
  <si>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</si>
  <si>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</si>
  <si>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</si>
  <si>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</si>
  <si>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</si>
  <si>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</si>
  <si>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</si>
  <si>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</si>
  <si>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</si>
  <si>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</si>
  <si>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</si>
  <si>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</si>
  <si>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</si>
  <si>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</si>
  <si>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</si>
  <si>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</si>
  <si>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</si>
  <si>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</si>
  <si>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</si>
  <si>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</si>
  <si>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</si>
  <si>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</si>
  <si>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</si>
  <si>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</si>
  <si>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</si>
  <si>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</si>
  <si>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</si>
  <si>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</si>
  <si>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</si>
  <si>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</si>
  <si>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</si>
  <si>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</si>
  <si>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</si>
  <si>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</si>
  <si>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</si>
  <si>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</si>
  <si>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</si>
  <si>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</si>
  <si>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</si>
  <si>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</si>
  <si>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</si>
  <si>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</si>
  <si>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</si>
  <si>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</si>
  <si>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</si>
  <si>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</si>
  <si>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</si>
  <si>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</si>
  <si>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</si>
  <si>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</si>
  <si>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</si>
  <si>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</si>
  <si>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</si>
  <si>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</si>
  <si>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</si>
  <si>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</si>
  <si>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</si>
  <si>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</si>
  <si>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</si>
  <si>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</si>
  <si>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</si>
  <si>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</si>
  <si>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</si>
  <si>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</si>
  <si>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</si>
  <si>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</si>
  <si>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</si>
  <si>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</si>
  <si>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</si>
  <si>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</si>
  <si>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</si>
  <si>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</si>
  <si>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</si>
  <si>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</si>
  <si>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</si>
  <si>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</si>
  <si>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</si>
  <si>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</si>
  <si>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</si>
  <si>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</si>
  <si>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</si>
  <si>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</si>
  <si>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</si>
  <si>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</si>
  <si>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</si>
  <si>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</si>
  <si>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</si>
  <si>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</si>
  <si>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</si>
  <si>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</si>
  <si>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</si>
  <si>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</si>
  <si>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</si>
  <si>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</si>
  <si>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</si>
  <si>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</si>
  <si>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</si>
  <si>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</si>
  <si>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</si>
  <si>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</si>
  <si>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</si>
  <si>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</si>
  <si>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</si>
  <si>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</si>
  <si>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</si>
  <si>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</si>
  <si>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</si>
  <si>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</si>
  <si>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</si>
  <si>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</si>
  <si>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</si>
  <si>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</si>
  <si>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</si>
  <si>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</si>
  <si>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</si>
  <si>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</si>
  <si>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</si>
  <si>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</si>
  <si>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</si>
  <si>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</si>
  <si>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</si>
  <si>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</si>
  <si>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</si>
  <si>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</si>
  <si>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</si>
  <si>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</si>
  <si>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</si>
  <si>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</si>
  <si>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</si>
  <si>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</si>
  <si>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</si>
  <si>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</si>
  <si>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</si>
  <si>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</si>
  <si>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</si>
  <si>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</si>
  <si>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</si>
  <si>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</si>
  <si>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</si>
  <si>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</si>
  <si>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</si>
  <si>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</si>
  <si>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</si>
  <si>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</si>
  <si>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</si>
  <si>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</si>
  <si>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</si>
  <si>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</si>
  <si>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</si>
  <si>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</si>
  <si>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</si>
  <si>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</si>
  <si>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</si>
  <si>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</si>
  <si>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</si>
  <si>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</si>
  <si>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</si>
  <si>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</si>
  <si>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</si>
  <si>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</si>
  <si>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</si>
  <si>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</si>
  <si>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</si>
  <si>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</si>
  <si>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</si>
  <si>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</si>
  <si>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</si>
  <si>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</si>
  <si>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</si>
  <si>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</si>
  <si>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</si>
  <si>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</si>
  <si>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</si>
  <si>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</si>
  <si>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</si>
  <si>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</si>
  <si>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</si>
  <si>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</si>
  <si>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</si>
  <si>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</si>
  <si>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</si>
  <si>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</si>
  <si>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</si>
  <si>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</si>
  <si>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</si>
  <si>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</si>
  <si>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</si>
  <si>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</si>
  <si>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</si>
  <si>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</si>
  <si>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</si>
  <si>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</si>
  <si>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</si>
  <si>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</si>
  <si>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</si>
  <si>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</si>
  <si>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</si>
  <si>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</si>
  <si>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</si>
  <si>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</si>
  <si>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</si>
  <si>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</si>
  <si>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</si>
  <si>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</si>
  <si>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</si>
  <si>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</si>
  <si>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</si>
  <si>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</si>
  <si>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</si>
  <si>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</si>
  <si>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</si>
  <si>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</si>
  <si>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</si>
  <si>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</si>
  <si>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</si>
  <si>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</si>
  <si>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</si>
  <si>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</si>
  <si>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</si>
  <si>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</si>
  <si>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</si>
  <si>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</si>
  <si>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</si>
  <si>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</si>
  <si>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</si>
  <si>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</si>
  <si>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</si>
  <si>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</si>
  <si>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</si>
  <si>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</si>
  <si>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</si>
  <si>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</si>
  <si>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</si>
  <si>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</si>
  <si>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</si>
  <si>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</si>
  <si>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</si>
  <si>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</si>
  <si>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</si>
  <si>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</si>
  <si>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</si>
  <si>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</si>
  <si>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</si>
  <si>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</si>
  <si>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</si>
  <si>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</si>
  <si>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</si>
  <si>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</si>
  <si>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</si>
  <si>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</si>
  <si>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</si>
  <si>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</si>
  <si>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</si>
  <si>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</si>
  <si>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</si>
  <si>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</si>
  <si>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</si>
  <si>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</si>
  <si>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</si>
  <si>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</si>
  <si>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</si>
  <si>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</si>
  <si>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</si>
  <si>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</si>
  <si>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</si>
  <si>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</si>
  <si>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</si>
  <si>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</si>
  <si>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</si>
  <si>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</si>
  <si>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</si>
  <si>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</si>
  <si>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</si>
  <si>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</si>
  <si>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</si>
  <si>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</si>
  <si>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</si>
  <si>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</si>
  <si>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</si>
  <si>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</si>
  <si>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</si>
  <si>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</si>
  <si>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</si>
  <si>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</si>
  <si>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</si>
  <si>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</si>
  <si>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</si>
  <si>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</si>
  <si>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</si>
  <si>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</si>
  <si>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</si>
  <si>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</si>
  <si>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</si>
  <si>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</si>
  <si>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</si>
  <si>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</si>
  <si>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</si>
  <si>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</si>
  <si>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</si>
  <si>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</si>
  <si>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</si>
  <si>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</si>
  <si>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</si>
  <si>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</si>
  <si>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</si>
  <si>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</si>
  <si>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</si>
  <si>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</si>
  <si>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</si>
  <si>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</si>
  <si>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</si>
  <si>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</si>
  <si>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</si>
  <si>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</si>
  <si>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</si>
  <si>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</si>
  <si>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</si>
  <si>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</si>
  <si>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</si>
  <si>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</si>
  <si>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</si>
  <si>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</si>
  <si>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</si>
  <si>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</si>
  <si>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</si>
  <si>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</si>
  <si>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</si>
  <si>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</si>
  <si>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</si>
  <si>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</si>
  <si>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</si>
  <si>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</si>
  <si>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</si>
  <si>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</si>
  <si>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</si>
  <si>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</si>
  <si>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</si>
  <si>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</si>
  <si>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</si>
  <si>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</si>
  <si>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</si>
  <si>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</si>
  <si>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</si>
  <si>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</si>
  <si>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</si>
  <si>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</si>
  <si>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</si>
  <si>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</si>
  <si>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</si>
  <si>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</si>
  <si>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</si>
  <si>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</si>
  <si>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</si>
  <si>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</si>
  <si>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</si>
  <si>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</si>
  <si>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</si>
  <si>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</si>
  <si>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</si>
  <si>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</si>
  <si>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</si>
  <si>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</si>
  <si>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</si>
  <si>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</si>
  <si>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</si>
  <si>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</si>
  <si>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</si>
  <si>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</si>
  <si>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</si>
  <si>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</si>
  <si>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</si>
  <si>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</si>
  <si>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</si>
  <si>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</si>
  <si>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</si>
  <si>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</si>
  <si>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</si>
  <si>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</si>
  <si>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</si>
  <si>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</si>
  <si>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</si>
  <si>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</si>
  <si>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</si>
  <si>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</si>
  <si>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</si>
  <si>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</si>
  <si>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</si>
  <si>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</si>
  <si>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</si>
  <si>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</si>
  <si>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</si>
  <si>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</si>
  <si>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</si>
  <si>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</si>
  <si>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</si>
  <si>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</si>
  <si>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</si>
  <si>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</si>
  <si>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</si>
  <si>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</si>
  <si>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</si>
  <si>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</si>
  <si>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</si>
  <si>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</si>
  <si>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</si>
  <si>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</si>
  <si>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</si>
  <si>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</si>
  <si>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</si>
  <si>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</si>
  <si>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</si>
  <si>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</si>
  <si>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</si>
  <si>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</si>
  <si>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</si>
  <si>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</si>
  <si>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</si>
  <si>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</si>
  <si>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</si>
  <si>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</si>
  <si>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</si>
  <si>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</si>
  <si>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</si>
  <si>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</si>
  <si>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</si>
  <si>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</si>
  <si>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</si>
  <si>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</si>
  <si>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</si>
  <si>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</si>
  <si>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</si>
  <si>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</si>
  <si>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</si>
  <si>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</si>
  <si>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</si>
  <si>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</si>
  <si>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</si>
  <si>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</si>
  <si>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</si>
  <si>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</si>
  <si>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</si>
  <si>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</si>
  <si>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</si>
  <si>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</si>
  <si>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</si>
  <si>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</si>
  <si>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</si>
  <si>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</si>
  <si>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</si>
  <si>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</si>
  <si>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</si>
  <si>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</si>
  <si>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</si>
  <si>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</si>
  <si>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</si>
  <si>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</si>
  <si>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</si>
  <si>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</si>
  <si>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</si>
  <si>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</si>
  <si>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</si>
  <si>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</si>
  <si>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</si>
  <si>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</si>
  <si>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</si>
  <si>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</si>
  <si>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</si>
  <si>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</si>
  <si>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</si>
  <si>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</si>
  <si>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</si>
  <si>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</si>
  <si>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</si>
  <si>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</si>
  <si>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</si>
  <si>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</si>
  <si>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</si>
  <si>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</si>
  <si>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</si>
  <si>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</si>
  <si>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</si>
  <si>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</si>
  <si>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</si>
  <si>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</si>
  <si>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</si>
  <si>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</si>
  <si>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</si>
  <si>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</si>
  <si>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</si>
  <si>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</si>
  <si>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</si>
  <si>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</si>
  <si>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</si>
  <si>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</si>
  <si>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</si>
  <si>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</si>
  <si>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</si>
  <si>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</si>
  <si>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</si>
  <si>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</si>
  <si>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</si>
  <si>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</si>
  <si>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</si>
  <si>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</si>
  <si>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</si>
  <si>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</si>
  <si>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</si>
  <si>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</si>
  <si>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</si>
  <si>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</si>
  <si>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</si>
  <si>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</si>
  <si>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</si>
  <si>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</si>
  <si>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</si>
  <si>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</si>
  <si>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</si>
  <si>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</si>
  <si>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</si>
  <si>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</si>
  <si>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</si>
  <si>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</si>
  <si>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</si>
  <si>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</si>
  <si>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</si>
  <si>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</si>
  <si>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</si>
  <si>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</si>
  <si>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</si>
  <si>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</si>
  <si>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</si>
  <si>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</si>
  <si>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</si>
  <si>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</si>
  <si>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</si>
  <si>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</si>
  <si>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</si>
  <si>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</si>
  <si>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</si>
  <si>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</si>
  <si>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</si>
  <si>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</si>
  <si>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</si>
  <si>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</si>
  <si>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</si>
  <si>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</si>
  <si>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</si>
  <si>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</si>
  <si>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</si>
  <si>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</si>
  <si>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</si>
  <si>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</si>
  <si>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</si>
  <si>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</si>
  <si>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</si>
  <si>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</si>
  <si>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</si>
  <si>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</si>
  <si>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</si>
  <si>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</si>
  <si>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</si>
  <si>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</si>
  <si>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</si>
  <si>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</si>
  <si>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</si>
  <si>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</si>
  <si>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</si>
  <si>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</si>
  <si>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</si>
  <si>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</si>
  <si>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</si>
  <si>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</si>
  <si>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</si>
  <si>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</si>
  <si>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</si>
  <si>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</si>
  <si>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</si>
  <si>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</si>
  <si>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</si>
  <si>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</si>
  <si>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</si>
  <si>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</si>
  <si>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</si>
  <si>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</si>
  <si>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</si>
  <si>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</si>
  <si>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</si>
  <si>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</si>
  <si>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</si>
  <si>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</si>
  <si>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</si>
  <si>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</si>
  <si>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</si>
  <si>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</si>
  <si>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</si>
  <si>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</si>
  <si>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</si>
  <si>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</si>
  <si>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</si>
  <si>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</si>
  <si>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</si>
  <si>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</si>
  <si>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</si>
  <si>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</si>
  <si>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</si>
  <si>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</si>
  <si>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</si>
  <si>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</si>
  <si>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</si>
  <si>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</si>
  <si>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</si>
  <si>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</si>
  <si>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</si>
  <si>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</si>
  <si>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</si>
  <si>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</si>
  <si>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</si>
  <si>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</si>
  <si>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</si>
  <si>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</si>
  <si>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</si>
  <si>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</si>
  <si>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</si>
  <si>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</si>
  <si>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</si>
  <si>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</si>
  <si>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</si>
  <si>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</si>
  <si>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</si>
  <si>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</si>
  <si>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</si>
  <si>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</si>
  <si>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</si>
  <si>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</si>
  <si>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</si>
  <si>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</si>
  <si>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</si>
  <si>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</si>
  <si>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</si>
  <si>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</si>
  <si>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</si>
  <si>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</si>
  <si>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</si>
  <si>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</si>
  <si>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</si>
  <si>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</si>
  <si>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</si>
  <si>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</si>
  <si>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</si>
  <si>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</si>
  <si>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</si>
  <si>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</si>
  <si>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</si>
  <si>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</si>
  <si>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</si>
  <si>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</si>
  <si>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</si>
  <si>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</si>
  <si>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</si>
  <si>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</si>
  <si>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</si>
  <si>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</si>
  <si>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</si>
  <si>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</si>
  <si>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</si>
  <si>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</si>
  <si>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</si>
  <si>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</si>
  <si>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</si>
  <si>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</si>
  <si>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</si>
  <si>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</si>
  <si>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</si>
  <si>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</si>
  <si>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</si>
  <si>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</si>
  <si>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</si>
  <si>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</si>
  <si>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</si>
  <si>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</si>
  <si>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</si>
  <si>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</si>
  <si>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</si>
  <si>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</si>
  <si>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</si>
  <si>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</si>
  <si>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</si>
  <si>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</si>
  <si>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</si>
  <si>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</si>
  <si>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</si>
  <si>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</si>
  <si>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</si>
  <si>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</si>
  <si>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</si>
  <si>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</si>
  <si>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</si>
  <si>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</si>
  <si>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</si>
  <si>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</si>
  <si>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</si>
  <si>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</si>
  <si>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</si>
  <si>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</si>
  <si>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</si>
  <si>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</si>
  <si>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</si>
  <si>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</si>
  <si>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</si>
  <si>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</si>
  <si>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</si>
  <si>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</si>
  <si>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</si>
  <si>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</si>
  <si>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</si>
  <si>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</si>
  <si>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</si>
  <si>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</si>
  <si>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</si>
  <si>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</si>
  <si>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</si>
  <si>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</si>
  <si>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</si>
  <si>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</si>
  <si>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</si>
  <si>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</si>
  <si>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</si>
  <si>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</si>
  <si>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</si>
  <si>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</si>
  <si>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</si>
  <si>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</si>
  <si>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</si>
  <si>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</si>
  <si>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</si>
  <si>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</si>
  <si>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</si>
  <si>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</si>
  <si>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</si>
  <si>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</si>
  <si>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</si>
  <si>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</si>
  <si>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</si>
  <si>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</si>
  <si>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</si>
  <si>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</si>
  <si>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</si>
  <si>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</si>
  <si>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</si>
  <si>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</si>
  <si>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</si>
  <si>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</si>
  <si>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</si>
  <si>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</si>
  <si>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</si>
  <si>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</si>
  <si>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</si>
  <si>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</si>
  <si>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</si>
  <si>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</si>
  <si>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</si>
  <si>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</si>
  <si>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</si>
  <si>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</si>
  <si>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</si>
  <si>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</si>
  <si>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</si>
  <si>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</si>
  <si>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</si>
  <si>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</si>
  <si>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</si>
  <si>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</si>
  <si>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</si>
  <si>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</si>
  <si>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</si>
  <si>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</si>
  <si>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</si>
  <si>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</si>
  <si>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</si>
  <si>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</si>
  <si>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</si>
  <si>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</si>
  <si>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</si>
  <si>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</si>
  <si>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</si>
  <si>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</si>
  <si>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</si>
  <si>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</si>
  <si>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</si>
  <si>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</si>
  <si>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</si>
  <si>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</si>
  <si>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</si>
  <si>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</si>
  <si>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</si>
  <si>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</si>
  <si>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</si>
  <si>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</si>
  <si>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</si>
  <si>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</si>
  <si>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</si>
  <si>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</si>
  <si>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</si>
  <si>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</si>
  <si>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</si>
  <si>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</si>
  <si>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</si>
  <si>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</si>
  <si>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</si>
  <si>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</si>
  <si>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</si>
  <si>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</si>
  <si>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</si>
  <si>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</si>
  <si>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</si>
  <si>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</si>
  <si>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</si>
  <si>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</si>
  <si>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</si>
  <si>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</si>
  <si>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</si>
  <si>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</si>
  <si>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</si>
  <si>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</si>
  <si>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</si>
  <si>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</si>
  <si>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</si>
  <si>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</si>
  <si>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</si>
  <si>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</si>
  <si>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</si>
  <si>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</si>
  <si>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</si>
  <si>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</si>
  <si>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</si>
  <si>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</si>
  <si>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</si>
  <si>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</si>
  <si>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</si>
  <si>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</si>
  <si>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</si>
  <si>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</si>
  <si>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</si>
  <si>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</si>
  <si>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</si>
  <si>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</si>
  <si>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</si>
  <si>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</si>
  <si>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</si>
  <si>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</si>
  <si>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</si>
  <si>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</si>
  <si>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</si>
  <si>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</si>
  <si>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</si>
  <si>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</si>
  <si>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</si>
  <si>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</si>
  <si>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</si>
  <si>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</si>
  <si>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</si>
  <si>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</si>
  <si>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</si>
  <si>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</si>
  <si>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</si>
  <si>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</si>
  <si>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</si>
  <si>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</si>
  <si>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</si>
  <si>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</si>
  <si>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</si>
  <si>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</si>
  <si>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</si>
  <si>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</si>
  <si>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</si>
  <si>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</si>
  <si>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</si>
  <si>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</si>
  <si>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</si>
  <si>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</si>
  <si>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</si>
  <si>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</si>
  <si>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</si>
  <si>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</si>
  <si>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</si>
  <si>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</si>
  <si>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</si>
  <si>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</si>
  <si>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</si>
  <si>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</si>
  <si>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</si>
  <si>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</si>
  <si>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</si>
  <si>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</si>
  <si>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</si>
  <si>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</si>
  <si>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</si>
  <si>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</si>
  <si>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</si>
  <si>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</si>
  <si>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</si>
  <si>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</si>
  <si>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</si>
  <si>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</si>
  <si>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</si>
  <si>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</si>
  <si>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</si>
  <si>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</si>
  <si>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</si>
  <si>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</si>
  <si>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</si>
  <si>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</si>
  <si>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</si>
  <si>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</si>
  <si>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</si>
  <si>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</si>
  <si>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</si>
  <si>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</si>
  <si>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</si>
  <si>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</si>
  <si>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</si>
  <si>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</si>
  <si>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</si>
  <si>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</si>
  <si>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</si>
  <si>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</si>
  <si>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</si>
  <si>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</si>
  <si>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</si>
  <si>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</si>
  <si>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</si>
  <si>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</si>
  <si>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</si>
  <si>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</si>
  <si>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</si>
  <si>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</si>
  <si>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</si>
  <si>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</si>
  <si>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</si>
  <si>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</si>
  <si>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</si>
  <si>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</si>
  <si>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</si>
  <si>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</si>
  <si>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</si>
  <si>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</si>
  <si>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</si>
  <si>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</si>
  <si>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</si>
  <si>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</si>
  <si>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</si>
  <si>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</si>
  <si>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</si>
  <si>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</si>
  <si>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</si>
  <si>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</si>
  <si>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</si>
  <si>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</si>
  <si>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</si>
  <si>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</si>
  <si>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</si>
  <si>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</si>
  <si>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</si>
  <si>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</si>
  <si>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</si>
  <si>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</si>
  <si>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</si>
  <si>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</si>
  <si>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</si>
  <si>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</si>
  <si>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</si>
  <si>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</si>
  <si>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</si>
  <si>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</si>
  <si>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</si>
  <si>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</si>
  <si>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</si>
  <si>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</si>
  <si>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</si>
  <si>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</si>
  <si>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</si>
  <si>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</si>
  <si>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</si>
  <si>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</si>
  <si>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</si>
  <si>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</si>
  <si>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</si>
  <si>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</si>
  <si>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</si>
  <si>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</si>
  <si>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</si>
  <si>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</si>
  <si>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</si>
  <si>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</si>
  <si>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</si>
  <si>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</si>
  <si>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</si>
  <si>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</si>
  <si>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</si>
  <si>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</si>
  <si>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</si>
  <si>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</si>
  <si>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</si>
  <si>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</si>
  <si>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</si>
  <si>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</si>
  <si>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</si>
  <si>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</si>
  <si>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</si>
  <si>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</si>
  <si>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</si>
  <si>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</si>
  <si>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</si>
  <si>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</si>
  <si>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</si>
  <si>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</si>
  <si>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</si>
  <si>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</si>
  <si>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</si>
  <si>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</si>
  <si>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</si>
  <si>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</si>
  <si>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</si>
  <si>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</si>
  <si>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</si>
  <si>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</si>
  <si>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</si>
  <si>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</si>
  <si>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</si>
  <si>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</si>
  <si>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</si>
  <si>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</si>
  <si>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</si>
  <si>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</si>
  <si>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</si>
  <si>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</si>
  <si>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</si>
  <si>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</si>
  <si>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</si>
  <si>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</si>
  <si>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</si>
  <si>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</si>
  <si>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</si>
  <si>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</si>
  <si>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</si>
  <si>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</si>
  <si>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</si>
  <si>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</si>
  <si>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</si>
  <si>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</si>
  <si>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</si>
  <si>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</si>
  <si>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</si>
  <si>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</si>
  <si>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</si>
  <si>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</si>
  <si>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</si>
  <si>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</si>
  <si>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</si>
  <si>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</si>
  <si>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</si>
  <si>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</si>
  <si>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</si>
  <si>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</si>
  <si>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</si>
  <si>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</si>
  <si>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</si>
  <si>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</si>
  <si>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</si>
  <si>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</si>
  <si>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</si>
  <si>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</si>
  <si>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</si>
  <si>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</si>
  <si>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</si>
  <si>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</si>
  <si>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</si>
  <si>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</si>
  <si>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</si>
  <si>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</si>
  <si>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</si>
  <si>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</si>
  <si>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</si>
  <si>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</si>
  <si>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</si>
  <si>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</si>
  <si>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</si>
  <si>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</si>
  <si>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</si>
  <si>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</si>
  <si>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</si>
  <si>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</si>
  <si>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</si>
  <si>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</si>
  <si>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</si>
  <si>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</si>
  <si>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</si>
  <si>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</si>
  <si>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</si>
  <si>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</si>
  <si>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</si>
  <si>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</si>
  <si>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</si>
  <si>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</si>
  <si>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</si>
  <si>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</si>
  <si>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</si>
  <si>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</si>
  <si>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</si>
  <si>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</si>
  <si>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</si>
  <si>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</si>
  <si>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</si>
  <si>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</si>
  <si>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</si>
  <si>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</si>
  <si>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</si>
  <si>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</si>
  <si>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</si>
  <si>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</si>
  <si>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</si>
  <si>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</si>
  <si>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</si>
  <si>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</si>
  <si>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</si>
  <si>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</si>
  <si>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</si>
  <si>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</si>
  <si>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</si>
  <si>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</si>
  <si>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</si>
  <si>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</si>
  <si>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</si>
  <si>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</si>
  <si>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</si>
  <si>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</si>
  <si>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</si>
  <si>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</si>
  <si>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</si>
  <si>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</si>
  <si>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</si>
  <si>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</si>
  <si>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</si>
  <si>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</si>
  <si>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</si>
  <si>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</si>
  <si>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</si>
  <si>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</si>
  <si>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</si>
  <si>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</si>
  <si>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</si>
  <si>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</si>
  <si>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</si>
  <si>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</si>
  <si>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</si>
  <si>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</si>
  <si>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</si>
  <si>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</si>
  <si>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</si>
  <si>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</si>
  <si>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</si>
  <si>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</si>
  <si>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</si>
  <si>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</si>
  <si>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</si>
  <si>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</si>
  <si>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</si>
  <si>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</si>
  <si>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</si>
  <si>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</si>
  <si>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</si>
  <si>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</si>
  <si>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</si>
  <si>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</si>
  <si>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</si>
  <si>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</si>
  <si>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</si>
  <si>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</si>
  <si>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</si>
  <si>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</si>
  <si>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</si>
  <si>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</si>
  <si>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</si>
  <si>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</si>
  <si>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</si>
  <si>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</si>
  <si>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</si>
  <si>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</si>
  <si>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</si>
  <si>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</si>
  <si>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</si>
  <si>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</si>
  <si>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</si>
  <si>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</si>
  <si>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</si>
  <si>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</si>
  <si>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</si>
  <si>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</si>
  <si>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</si>
  <si>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</si>
  <si>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</si>
  <si>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</si>
  <si>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</si>
  <si>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</si>
  <si>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</si>
  <si>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</si>
  <si>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</si>
  <si>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</si>
  <si>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</si>
  <si>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</si>
  <si>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</si>
  <si>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</si>
  <si>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</si>
  <si>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</si>
  <si>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</si>
  <si>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</si>
  <si>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</si>
  <si>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</si>
  <si>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</si>
  <si>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</si>
  <si>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</si>
  <si>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</si>
  <si>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</si>
  <si>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</si>
  <si>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</si>
  <si>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</si>
  <si>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</si>
  <si>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</si>
  <si>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</si>
  <si>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</si>
  <si>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</si>
  <si>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</si>
  <si>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</si>
  <si>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</si>
  <si>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</si>
  <si>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</si>
  <si>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</si>
  <si>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</si>
  <si>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</si>
  <si>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</si>
  <si>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</si>
  <si>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</si>
  <si>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</si>
  <si>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</si>
  <si>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</si>
  <si>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</si>
  <si>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</si>
  <si>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</si>
  <si>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</si>
  <si>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</si>
  <si>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</si>
  <si>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</si>
  <si>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</si>
  <si>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</si>
  <si>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</si>
  <si>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</si>
  <si>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</si>
  <si>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</si>
  <si>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</si>
  <si>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</si>
  <si>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</si>
  <si>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</si>
  <si>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</si>
  <si>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</si>
  <si>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</si>
  <si>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</si>
  <si>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</si>
  <si>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</si>
  <si>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</si>
  <si>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</si>
  <si>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</si>
  <si>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</si>
  <si>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</si>
  <si>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</si>
  <si>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</si>
  <si>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</si>
  <si>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</si>
  <si>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</si>
  <si>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</si>
  <si>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</si>
  <si>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</si>
  <si>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</si>
  <si>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</si>
  <si>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</si>
  <si>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</si>
  <si>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</si>
  <si>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</si>
  <si>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</si>
  <si>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</si>
  <si>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</si>
  <si>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</si>
  <si>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</si>
  <si>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</si>
  <si>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</si>
  <si>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</si>
  <si>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</si>
  <si>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</si>
  <si>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</si>
  <si>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</si>
  <si>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</si>
  <si>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</si>
  <si>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</si>
  <si>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</si>
  <si>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</si>
  <si>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</si>
  <si>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</si>
  <si>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</si>
  <si>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</si>
  <si>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</si>
  <si>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</si>
  <si>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</si>
  <si>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</si>
  <si>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</si>
  <si>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</si>
  <si>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</si>
  <si>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</si>
  <si>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</si>
  <si>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</si>
  <si>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</si>
  <si>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</si>
  <si>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</si>
  <si>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</si>
  <si>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</si>
  <si>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</si>
  <si>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</si>
  <si>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</si>
  <si>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</si>
  <si>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</si>
  <si>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</si>
  <si>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</si>
  <si>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</si>
  <si>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</si>
  <si>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</si>
  <si>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</si>
  <si>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</si>
  <si>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</si>
  <si>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</si>
  <si>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</si>
  <si>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</si>
  <si>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</si>
  <si>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</si>
  <si>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</si>
  <si>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</si>
  <si>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</si>
  <si>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</si>
  <si>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</si>
  <si>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</si>
  <si>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</si>
  <si>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</si>
  <si>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</si>
  <si>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</si>
  <si>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</si>
  <si>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</si>
  <si>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</si>
  <si>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</si>
  <si>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</si>
  <si>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</si>
  <si>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</si>
  <si>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</si>
  <si>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</si>
  <si>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</si>
  <si>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</si>
  <si>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</si>
  <si>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</si>
  <si>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</si>
  <si>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</si>
  <si>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</si>
  <si>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</si>
  <si>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</si>
  <si>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</si>
  <si>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</si>
  <si>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</si>
  <si>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</si>
  <si>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</si>
  <si>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</si>
  <si>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</si>
  <si>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</si>
  <si>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</si>
  <si>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</si>
  <si>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</si>
  <si>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</si>
  <si>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</si>
  <si>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</si>
  <si>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</si>
  <si>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</si>
  <si>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</si>
  <si>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</si>
  <si>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</si>
  <si>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</si>
  <si>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</si>
  <si>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</si>
  <si>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</si>
  <si>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</si>
  <si>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</si>
  <si>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</si>
  <si>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</si>
  <si>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</si>
  <si>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</si>
  <si>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</si>
  <si>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</si>
  <si>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</si>
  <si>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</si>
  <si>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</si>
  <si>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</si>
  <si>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</si>
  <si>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</si>
  <si>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</si>
  <si>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</si>
  <si>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</si>
  <si>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</si>
  <si>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</si>
  <si>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</si>
  <si>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</si>
  <si>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</si>
  <si>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</si>
  <si>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</si>
  <si>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</si>
  <si>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</si>
  <si>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</si>
  <si>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</si>
  <si>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</si>
  <si>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</si>
  <si>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</si>
  <si>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</si>
  <si>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</si>
  <si>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</si>
  <si>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</si>
  <si>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</si>
  <si>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</si>
  <si>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</si>
  <si>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</si>
  <si>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</si>
  <si>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</si>
  <si>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</si>
  <si>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</si>
  <si>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</si>
  <si>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</si>
  <si>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</si>
  <si>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</si>
  <si>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</si>
  <si>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</si>
  <si>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</si>
  <si>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</si>
  <si>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</si>
  <si>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</si>
  <si>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</si>
  <si>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</si>
  <si>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</si>
  <si>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</si>
  <si>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</si>
  <si>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</si>
  <si>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</si>
  <si>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</si>
  <si>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</si>
  <si>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</si>
  <si>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</si>
  <si>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</si>
  <si>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</si>
  <si>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</si>
  <si>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</si>
  <si>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</si>
  <si>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</si>
  <si>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</si>
  <si>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</si>
  <si>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</si>
  <si>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</si>
  <si>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</si>
  <si>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</si>
  <si>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</si>
  <si>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</si>
  <si>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</si>
  <si>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</si>
  <si>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</si>
  <si>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</si>
  <si>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</si>
  <si>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</si>
  <si>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</si>
  <si>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</si>
  <si>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</si>
  <si>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</si>
  <si>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</si>
  <si>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</si>
  <si>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</si>
  <si>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</si>
  <si>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</si>
  <si>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</si>
  <si>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</si>
  <si>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</si>
  <si>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</si>
  <si>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</si>
  <si>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</si>
  <si>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</si>
  <si>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</si>
  <si>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</si>
  <si>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</si>
  <si>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</si>
  <si>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</si>
  <si>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</si>
  <si>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</si>
  <si>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</si>
  <si>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</si>
  <si>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</si>
  <si>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</si>
  <si>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</si>
  <si>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</si>
  <si>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</si>
  <si>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</si>
  <si>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</si>
  <si>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</si>
  <si>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</si>
  <si>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</si>
  <si>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</si>
  <si>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</si>
  <si>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</si>
  <si>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</si>
  <si>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</si>
  <si>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</si>
  <si>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</si>
  <si>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</si>
  <si>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</si>
  <si>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</si>
  <si>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</si>
  <si>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</si>
  <si>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</si>
  <si>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</si>
  <si>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</si>
  <si>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</si>
  <si>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</si>
  <si>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</si>
  <si>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</si>
  <si>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</si>
  <si>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</si>
  <si>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</si>
  <si>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</si>
  <si>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</si>
  <si>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</si>
  <si>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</si>
  <si>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</si>
  <si>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</si>
  <si>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</si>
  <si>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</si>
  <si>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</si>
  <si>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</si>
  <si>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</si>
  <si>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</si>
  <si>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</si>
  <si>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</si>
  <si>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</si>
  <si>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</si>
  <si>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</si>
  <si>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</si>
  <si>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</si>
  <si>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</si>
  <si>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</si>
  <si>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</si>
  <si>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</si>
  <si>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</si>
  <si>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</si>
  <si>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</si>
  <si>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</si>
  <si>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</si>
  <si>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</si>
  <si>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</si>
  <si>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</si>
  <si>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</si>
  <si>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</si>
  <si>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</si>
  <si>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</si>
  <si>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</si>
  <si>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</si>
  <si>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</si>
  <si>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</si>
  <si>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</si>
  <si>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</si>
  <si>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</si>
  <si>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</si>
  <si>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</si>
  <si>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</si>
  <si>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</si>
  <si>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</si>
  <si>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</si>
  <si>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</si>
  <si>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</si>
  <si>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</si>
  <si>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</si>
  <si>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</si>
  <si>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</si>
  <si>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</si>
  <si>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</si>
  <si>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</si>
  <si>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</si>
  <si>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</si>
  <si>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</si>
  <si>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</si>
  <si>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</si>
  <si>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</si>
  <si>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</si>
  <si>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</si>
  <si>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</si>
  <si>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</si>
  <si>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</si>
  <si>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</si>
  <si>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</si>
  <si>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</si>
  <si>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</si>
  <si>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</si>
  <si>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</si>
  <si>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</si>
  <si>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</si>
  <si>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</si>
  <si>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</si>
  <si>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</si>
  <si>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</si>
  <si>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</si>
  <si>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</si>
  <si>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</si>
  <si>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</si>
  <si>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</si>
  <si>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</si>
  <si>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</si>
  <si>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</si>
  <si>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</si>
  <si>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</si>
  <si>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</si>
  <si>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</si>
  <si>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</si>
  <si>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</si>
  <si>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</si>
  <si>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</si>
  <si>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</si>
  <si>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</si>
  <si>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</si>
  <si>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</si>
  <si>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</si>
  <si>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</si>
  <si>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</si>
  <si>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</si>
  <si>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</si>
  <si>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</si>
  <si>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</si>
  <si>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</si>
  <si>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</si>
  <si>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</si>
  <si>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</si>
  <si>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</si>
  <si>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</si>
  <si>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</si>
  <si>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</si>
  <si>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</si>
  <si>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</si>
  <si>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</si>
  <si>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</si>
  <si>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</si>
  <si>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</si>
  <si>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</si>
  <si>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</si>
  <si>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</si>
  <si>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</si>
  <si>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</si>
  <si>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</si>
  <si>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</si>
  <si>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</si>
  <si>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</si>
  <si>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</si>
  <si>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</si>
  <si>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</si>
  <si>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</si>
  <si>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</si>
  <si>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</si>
  <si>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</si>
  <si>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</si>
  <si>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</si>
  <si>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</si>
  <si>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</si>
  <si>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</si>
  <si>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</si>
  <si>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</si>
  <si>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</si>
  <si>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</si>
  <si>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</si>
  <si>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</si>
  <si>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</si>
  <si>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</si>
  <si>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</si>
  <si>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</si>
  <si>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</si>
  <si>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</si>
  <si>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</si>
  <si>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</si>
  <si>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</si>
  <si>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</si>
  <si>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</si>
  <si>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</si>
  <si>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</si>
  <si>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</si>
  <si>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</si>
  <si>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</si>
  <si>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</si>
  <si>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</si>
  <si>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</si>
  <si>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</si>
  <si>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</si>
  <si>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</si>
  <si>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</si>
  <si>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</si>
  <si>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</si>
  <si>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</si>
  <si>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</si>
  <si>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</si>
  <si>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</si>
  <si>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</si>
  <si>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</si>
  <si>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</si>
  <si>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</si>
  <si>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</si>
  <si>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</si>
  <si>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</si>
  <si>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</si>
  <si>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</si>
  <si>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</si>
  <si>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</si>
  <si>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</si>
  <si>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</si>
  <si>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</si>
  <si>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</si>
  <si>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</si>
  <si>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</si>
  <si>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</si>
  <si>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</si>
  <si>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</si>
  <si>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</si>
  <si>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</si>
  <si>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</si>
  <si>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</si>
  <si>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</si>
  <si>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</si>
  <si>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</si>
  <si>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</si>
  <si>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</si>
  <si>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</si>
  <si>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</si>
  <si>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</si>
  <si>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</si>
  <si>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</si>
  <si>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</si>
  <si>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</si>
  <si>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</si>
  <si>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</si>
  <si>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</si>
  <si>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</si>
  <si>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</si>
  <si>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</si>
  <si>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</si>
  <si>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</si>
  <si>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</si>
  <si>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</si>
  <si>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</si>
  <si>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</si>
  <si>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</si>
  <si>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</si>
  <si>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</si>
  <si>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</si>
  <si>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</si>
  <si>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</si>
  <si>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</si>
  <si>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</si>
  <si>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</si>
  <si>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</si>
  <si>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</si>
  <si>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</si>
  <si>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</si>
  <si>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</si>
  <si>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</si>
  <si>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</si>
  <si>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</si>
  <si>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</si>
  <si>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</si>
  <si>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</si>
  <si>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</si>
  <si>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</si>
  <si>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</si>
  <si>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</si>
  <si>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</si>
  <si>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</si>
  <si>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</si>
  <si>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</si>
  <si>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</si>
  <si>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</si>
  <si>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</si>
  <si>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</si>
  <si>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</si>
  <si>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</si>
  <si>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</si>
  <si>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</si>
  <si>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</si>
  <si>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</si>
  <si>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</si>
  <si>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</si>
  <si>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</si>
  <si>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</si>
  <si>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</si>
  <si>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</si>
  <si>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</si>
  <si>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</si>
  <si>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</si>
  <si>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</si>
  <si>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</si>
  <si>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</si>
  <si>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</si>
  <si>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</si>
  <si>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</si>
  <si>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</si>
  <si>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</si>
  <si>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</si>
  <si>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</si>
  <si>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</si>
  <si>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</si>
  <si>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</si>
  <si>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</si>
  <si>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</si>
  <si>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</si>
  <si>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</si>
  <si>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</si>
  <si>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</si>
  <si>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</si>
  <si>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</si>
  <si>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</si>
  <si>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</si>
  <si>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</si>
  <si>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</si>
  <si>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</si>
  <si>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</si>
  <si>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</si>
  <si>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</si>
  <si>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</si>
  <si>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</si>
  <si>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</si>
  <si>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</si>
  <si>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</si>
  <si>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</si>
  <si>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</si>
  <si>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</si>
  <si>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</si>
  <si>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</si>
  <si>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</si>
  <si>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</si>
  <si>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</si>
  <si>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</si>
  <si>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</si>
  <si>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</si>
  <si>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</si>
  <si>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</si>
  <si>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</si>
  <si>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</si>
  <si>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</si>
  <si>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</si>
  <si>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</si>
  <si>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</si>
  <si>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</si>
  <si>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</si>
  <si>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</si>
  <si>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</si>
  <si>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</si>
  <si>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</si>
  <si>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</si>
  <si>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</si>
  <si>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</si>
  <si>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</si>
  <si>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</si>
  <si>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</si>
  <si>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</si>
  <si>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</si>
  <si>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</si>
  <si>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</si>
  <si>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</si>
  <si>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</si>
  <si>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</si>
  <si>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</si>
  <si>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</si>
  <si>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</si>
  <si>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</si>
  <si>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</si>
  <si>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</si>
  <si>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</si>
  <si>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</si>
  <si>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</si>
  <si>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</si>
  <si>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</si>
  <si>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</si>
  <si>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</si>
  <si>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</si>
  <si>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</si>
  <si>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</si>
  <si>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</si>
  <si>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</si>
  <si>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</si>
  <si>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</si>
  <si>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</si>
  <si>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</si>
  <si>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</si>
  <si>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</si>
  <si>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</si>
  <si>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</si>
  <si>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</si>
  <si>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</si>
  <si>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</si>
  <si>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</si>
  <si>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</si>
  <si>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</si>
  <si>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</si>
  <si>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</si>
  <si>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</si>
  <si>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</si>
  <si>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</si>
  <si>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</si>
  <si>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</si>
  <si>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</si>
  <si>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</si>
  <si>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</si>
  <si>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</si>
  <si>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</si>
  <si>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</si>
  <si>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</si>
  <si>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</si>
  <si>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</si>
  <si>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</si>
  <si>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</si>
  <si>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</si>
  <si>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</si>
  <si>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</si>
  <si>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</si>
  <si>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</si>
  <si>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</si>
  <si>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</si>
  <si>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</si>
  <si>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</si>
  <si>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</si>
  <si>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</si>
  <si>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</si>
  <si>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</si>
  <si>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</si>
  <si>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</si>
  <si>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</si>
  <si>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</si>
  <si>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</si>
  <si>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</si>
  <si>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</si>
  <si>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</si>
  <si>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</si>
  <si>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</si>
  <si>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</si>
  <si>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</si>
  <si>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</si>
  <si>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</si>
  <si>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</si>
  <si>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</si>
  <si>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</si>
  <si>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</si>
  <si>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</si>
  <si>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</si>
  <si>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</si>
  <si>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</si>
  <si>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</si>
  <si>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</si>
  <si>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</si>
  <si>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</si>
  <si>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</si>
  <si>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</si>
  <si>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</si>
  <si>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</si>
  <si>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</si>
  <si>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</si>
  <si>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</si>
  <si>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</si>
  <si>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</si>
  <si>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</si>
  <si>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</si>
  <si>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</si>
  <si>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</si>
  <si>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</si>
  <si>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</si>
  <si>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</si>
  <si>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</si>
  <si>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</si>
  <si>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</si>
  <si>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</si>
  <si>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</si>
  <si>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</si>
  <si>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</si>
  <si>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</si>
  <si>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</si>
  <si>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</si>
  <si>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</si>
  <si>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</si>
  <si>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</si>
  <si>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</si>
  <si>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</si>
  <si>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</si>
  <si>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</si>
  <si>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</si>
  <si>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</si>
  <si>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</si>
  <si>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</si>
  <si>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</si>
  <si>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</si>
  <si>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</si>
  <si>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</si>
  <si>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</si>
  <si>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</si>
  <si>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</si>
  <si>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</si>
  <si>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</si>
  <si>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</si>
  <si>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</si>
  <si>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</si>
  <si>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</si>
  <si>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</si>
  <si>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</si>
  <si>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</si>
  <si>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</si>
  <si>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</si>
  <si>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</si>
  <si>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</si>
  <si>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</si>
  <si>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</si>
  <si>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</si>
  <si>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</si>
  <si>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</si>
  <si>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</si>
  <si>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</si>
  <si>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</si>
  <si>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</si>
  <si>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</si>
  <si>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</si>
  <si>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</si>
  <si>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</si>
  <si>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</si>
  <si>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</si>
  <si>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</si>
  <si>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</si>
  <si>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</si>
  <si>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</si>
  <si>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</si>
  <si>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</si>
  <si>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</si>
  <si>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</si>
  <si>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</si>
  <si>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</si>
  <si>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</si>
  <si>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</si>
  <si>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</si>
  <si>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</si>
  <si>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</si>
  <si>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</si>
  <si>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</si>
  <si>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</si>
  <si>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</si>
  <si>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</si>
  <si>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</si>
  <si>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</si>
  <si>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</si>
  <si>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</si>
  <si>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</si>
  <si>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</si>
  <si>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</si>
  <si>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</si>
  <si>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</si>
  <si>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</si>
  <si>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</si>
  <si>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</si>
  <si>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</si>
  <si>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</si>
  <si>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</si>
  <si>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</si>
  <si>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</si>
  <si>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</si>
  <si>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</si>
  <si>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</si>
  <si>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</si>
  <si>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</si>
  <si>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</si>
  <si>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</si>
  <si>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</si>
  <si>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</si>
  <si>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</si>
  <si>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</si>
  <si>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</si>
  <si>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</si>
  <si>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</si>
  <si>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</si>
  <si>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</si>
  <si>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</si>
  <si>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</si>
  <si>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</si>
  <si>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</si>
  <si>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</si>
  <si>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</si>
  <si>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</si>
  <si>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</si>
  <si>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</si>
  <si>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</si>
  <si>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</si>
  <si>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</si>
  <si>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</si>
  <si>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</si>
  <si>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</si>
  <si>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</si>
  <si>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</si>
  <si>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</si>
  <si>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</si>
  <si>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</si>
  <si>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</si>
  <si>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</si>
  <si>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</si>
  <si>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</si>
  <si>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</si>
  <si>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</si>
  <si>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</si>
  <si>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</si>
  <si>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</si>
  <si>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</si>
  <si>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</si>
  <si>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</si>
  <si>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</si>
  <si>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</si>
  <si>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</si>
  <si>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</si>
  <si>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</si>
  <si>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</si>
  <si>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</si>
  <si>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</si>
  <si>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</si>
  <si>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</si>
  <si>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</si>
  <si>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</si>
  <si>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</si>
  <si>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</si>
  <si>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</si>
  <si>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</si>
  <si>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</si>
  <si>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</si>
  <si>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</si>
  <si>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</si>
  <si>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</si>
  <si>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</si>
  <si>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</si>
  <si>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</si>
  <si>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</si>
  <si>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</si>
  <si>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</si>
  <si>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</si>
  <si>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</si>
  <si>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</si>
  <si>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</si>
  <si>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</si>
  <si>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</si>
  <si>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</si>
  <si>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</si>
  <si>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</si>
  <si>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</si>
  <si>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</si>
  <si>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</si>
  <si>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</si>
  <si>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</si>
  <si>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</si>
  <si>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</si>
  <si>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</si>
  <si>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</si>
  <si>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</si>
  <si>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</si>
  <si>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</si>
  <si>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</si>
  <si>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</si>
  <si>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</si>
  <si>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</si>
  <si>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</si>
  <si>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</si>
  <si>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</si>
  <si>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</si>
  <si>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</si>
  <si>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</si>
  <si>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</si>
  <si>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</si>
  <si>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</si>
  <si>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</si>
  <si>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</si>
  <si>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</si>
  <si>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</si>
  <si>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</si>
  <si>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</si>
  <si>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</si>
  <si>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</si>
  <si>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</si>
  <si>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</si>
  <si>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</si>
  <si>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</si>
  <si>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</si>
  <si>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</si>
  <si>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</si>
  <si>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</si>
  <si>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</si>
  <si>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</si>
  <si>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</si>
  <si>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</si>
  <si>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</si>
  <si>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</si>
  <si>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</si>
  <si>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</si>
  <si>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</si>
  <si>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</si>
  <si>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</si>
  <si>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</si>
  <si>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</si>
  <si>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</si>
  <si>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</si>
  <si>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</si>
  <si>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</si>
  <si>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</si>
  <si>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</si>
  <si>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</si>
  <si>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</si>
  <si>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</si>
  <si>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</si>
  <si>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</si>
  <si>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</si>
  <si>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</si>
  <si>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</si>
  <si>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</si>
  <si>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</si>
  <si>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</si>
  <si>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</si>
  <si>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</si>
  <si>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</si>
  <si>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</si>
  <si>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</si>
  <si>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</si>
  <si>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</si>
  <si>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</si>
  <si>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</si>
  <si>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</si>
  <si>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</si>
  <si>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</si>
  <si>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</si>
  <si>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</si>
  <si>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</si>
  <si>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</si>
  <si>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</si>
  <si>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</si>
  <si>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</si>
  <si>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</si>
  <si>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</si>
  <si>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</si>
  <si>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</si>
  <si>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</si>
  <si>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</si>
  <si>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</si>
  <si>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</si>
  <si>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</si>
  <si>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</si>
  <si>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</si>
  <si>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</si>
  <si>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</si>
  <si>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</si>
  <si>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</si>
  <si>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</si>
  <si>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</si>
  <si>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</si>
  <si>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</si>
  <si>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</si>
  <si>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</si>
  <si>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</si>
  <si>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</si>
  <si>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</si>
  <si>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</si>
  <si>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</si>
  <si>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</si>
  <si>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</si>
  <si>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</si>
  <si>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</si>
  <si>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</si>
  <si>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</si>
  <si>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</si>
  <si>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</si>
  <si>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</si>
  <si>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</si>
  <si>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</si>
  <si>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</si>
  <si>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</si>
  <si>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</si>
  <si>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</si>
  <si>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</si>
  <si>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</si>
  <si>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</si>
  <si>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</si>
  <si>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</si>
  <si>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</si>
  <si>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</si>
  <si>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</si>
  <si>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</si>
  <si>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</si>
  <si>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</si>
  <si>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</si>
  <si>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</si>
  <si>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</si>
  <si>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</si>
  <si>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</si>
  <si>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</si>
  <si>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</si>
  <si>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</si>
  <si>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</si>
  <si>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</si>
  <si>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</si>
  <si>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</si>
  <si>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</si>
  <si>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</si>
  <si>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</si>
  <si>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</si>
  <si>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</si>
  <si>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</si>
  <si>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</si>
  <si>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</si>
  <si>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</si>
  <si>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</si>
  <si>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</si>
  <si>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</si>
  <si>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</si>
  <si>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</si>
  <si>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</si>
  <si>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</si>
  <si>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</si>
  <si>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</si>
  <si>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</si>
  <si>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</si>
  <si>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</si>
  <si>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</si>
  <si>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</si>
  <si>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</si>
  <si>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</si>
  <si>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</si>
  <si>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</si>
  <si>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</si>
  <si>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</si>
  <si>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</si>
  <si>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</si>
  <si>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</si>
  <si>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</si>
  <si>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</si>
  <si>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</si>
  <si>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</si>
  <si>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</si>
  <si>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</si>
  <si>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</si>
  <si>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</si>
  <si>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</si>
  <si>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</si>
  <si>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</si>
  <si>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</si>
  <si>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</si>
  <si>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</si>
  <si>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</si>
  <si>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</si>
  <si>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</si>
  <si>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</si>
  <si>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</si>
  <si>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</si>
  <si>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</si>
  <si>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</si>
  <si>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</si>
  <si>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</si>
  <si>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</si>
  <si>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</si>
  <si>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</si>
  <si>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</si>
  <si>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</si>
  <si>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</si>
  <si>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</si>
  <si>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</si>
  <si>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</si>
  <si>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</si>
  <si>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</si>
  <si>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</si>
  <si>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</si>
  <si>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</si>
  <si>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</si>
  <si>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</si>
  <si>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</si>
  <si>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</si>
  <si>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</si>
  <si>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</si>
  <si>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</si>
  <si>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</si>
  <si>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</si>
  <si>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</si>
  <si>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</si>
  <si>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</si>
  <si>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</si>
  <si>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</si>
  <si>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</si>
  <si>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</si>
  <si>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</si>
  <si>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</si>
  <si>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</si>
  <si>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</si>
  <si>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</si>
  <si>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</si>
  <si>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</si>
  <si>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</si>
  <si>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</si>
  <si>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</si>
  <si>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</si>
  <si>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</si>
  <si>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</si>
  <si>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</si>
  <si>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</si>
  <si>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</si>
  <si>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</si>
  <si>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</si>
  <si>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</si>
  <si>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</si>
  <si>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</si>
  <si>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</si>
  <si>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</si>
  <si>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</si>
  <si>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</si>
  <si>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</si>
  <si>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</si>
  <si>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</si>
  <si>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</si>
  <si>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</si>
  <si>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</si>
  <si>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</si>
  <si>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</si>
  <si>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</si>
  <si>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</si>
  <si>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</si>
  <si>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</si>
  <si>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</si>
  <si>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</si>
  <si>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</si>
  <si>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</si>
  <si>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</si>
  <si>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</si>
  <si>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</si>
  <si>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</si>
  <si>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</si>
  <si>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</si>
  <si>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</si>
  <si>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</si>
  <si>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</si>
  <si>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</si>
  <si>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</si>
  <si>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</si>
  <si>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</si>
  <si>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</si>
  <si>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</si>
  <si>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</si>
  <si>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</si>
  <si>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</si>
  <si>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</si>
  <si>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</si>
  <si>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</si>
  <si>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</si>
  <si>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</si>
  <si>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</si>
  <si>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</si>
  <si>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</si>
  <si>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</si>
  <si>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</si>
  <si>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</si>
  <si>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</si>
  <si>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</si>
  <si>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</si>
  <si>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</si>
  <si>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</si>
  <si>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</si>
  <si>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</si>
  <si>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</si>
  <si>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</si>
  <si>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</si>
  <si>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</si>
  <si>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</si>
  <si>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</si>
  <si>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</si>
  <si>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</si>
  <si>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</si>
  <si>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</si>
  <si>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</si>
  <si>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</si>
  <si>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</si>
  <si>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</si>
  <si>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</si>
  <si>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</si>
  <si>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</si>
  <si>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</si>
  <si>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</si>
  <si>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</si>
  <si>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</si>
  <si>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</si>
  <si>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</si>
  <si>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</si>
  <si>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</si>
  <si>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</si>
  <si>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</si>
  <si>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</si>
  <si>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</si>
  <si>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</si>
  <si>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</si>
  <si>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</si>
  <si>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</si>
  <si>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</si>
  <si>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</si>
  <si>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</si>
  <si>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</si>
  <si>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</si>
  <si>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</si>
  <si>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</si>
  <si>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</si>
  <si>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</si>
  <si>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</si>
  <si>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</si>
  <si>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</si>
  <si>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</si>
  <si>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</si>
  <si>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</si>
  <si>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</si>
  <si>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</si>
  <si>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</si>
  <si>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</si>
  <si>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</si>
  <si>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</si>
  <si>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</si>
  <si>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</si>
  <si>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</si>
  <si>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</si>
  <si>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</si>
  <si>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</si>
  <si>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</si>
  <si>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</si>
  <si>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</si>
  <si>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</si>
  <si>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</si>
  <si>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</si>
  <si>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</si>
  <si>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</si>
  <si>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</si>
  <si>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</si>
  <si>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</si>
  <si>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</si>
  <si>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</si>
  <si>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</si>
  <si>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</si>
  <si>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</si>
  <si>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</si>
  <si>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</si>
  <si>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</si>
  <si>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</si>
  <si>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</si>
  <si>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</si>
  <si>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</si>
  <si>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</si>
  <si>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</si>
  <si>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</si>
  <si>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</si>
  <si>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</si>
  <si>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</si>
  <si>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</si>
  <si>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</si>
  <si>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</si>
  <si>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</si>
  <si>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</si>
  <si>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</si>
  <si>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</si>
  <si>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</si>
  <si>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</si>
  <si>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</si>
  <si>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</si>
  <si>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</si>
  <si>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</si>
  <si>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</si>
  <si>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</si>
  <si>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</si>
  <si>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</si>
  <si>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</si>
  <si>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</si>
  <si>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</si>
  <si>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</si>
  <si>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</si>
  <si>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</si>
  <si>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</si>
  <si>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</si>
  <si>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</si>
  <si>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</si>
  <si>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</si>
  <si>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</si>
  <si>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</si>
  <si>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</si>
  <si>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</si>
  <si>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</si>
  <si>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</si>
  <si>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</si>
  <si>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</si>
  <si>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</si>
  <si>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</si>
  <si>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</si>
  <si>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</si>
  <si>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</si>
  <si>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</si>
  <si>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</si>
  <si>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</si>
  <si>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</si>
  <si>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</si>
  <si>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</si>
  <si>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</si>
  <si>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</si>
  <si>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</si>
  <si>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</si>
  <si>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</si>
  <si>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</si>
  <si>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</si>
  <si>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</si>
  <si>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</si>
  <si>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</si>
  <si>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</si>
  <si>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</si>
  <si>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</si>
  <si>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</si>
  <si>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</si>
  <si>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</si>
  <si>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</si>
  <si>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</si>
  <si>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</si>
  <si>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</si>
  <si>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</si>
  <si>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</si>
  <si>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</si>
  <si>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</si>
  <si>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</si>
  <si>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</si>
  <si>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</si>
  <si>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</si>
  <si>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</si>
  <si>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</si>
  <si>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</si>
  <si>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</si>
  <si>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</si>
  <si>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</si>
  <si>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</si>
  <si>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</si>
  <si>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</si>
  <si>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</si>
  <si>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</si>
  <si>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</si>
  <si>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</si>
  <si>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</si>
  <si>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</si>
  <si>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</si>
  <si>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</si>
  <si>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</si>
  <si>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</si>
  <si>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</si>
  <si>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</si>
  <si>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</si>
  <si>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</si>
  <si>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</si>
  <si>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</si>
  <si>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</si>
  <si>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</si>
  <si>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</si>
  <si>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</si>
  <si>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</si>
  <si>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</si>
  <si>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</si>
  <si>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</si>
  <si>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</si>
  <si>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</si>
  <si>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</si>
  <si>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</si>
  <si>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</si>
  <si>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</si>
  <si>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</si>
  <si>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</si>
  <si>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</si>
  <si>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</si>
  <si>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</si>
  <si>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</si>
  <si>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</si>
  <si>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</si>
  <si>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</si>
  <si>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</si>
  <si>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</si>
  <si>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</si>
  <si>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</si>
  <si>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</si>
  <si>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</si>
  <si>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</si>
  <si>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</si>
  <si>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</si>
  <si>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</si>
  <si>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</si>
  <si>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</si>
  <si>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</si>
  <si>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</si>
  <si>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</si>
  <si>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</si>
  <si>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</si>
  <si>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</si>
  <si>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</si>
  <si>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</si>
  <si>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</si>
  <si>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</si>
  <si>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</si>
  <si>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</si>
  <si>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</si>
  <si>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</si>
  <si>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</si>
  <si>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</si>
  <si>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</si>
  <si>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</si>
  <si>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</si>
  <si>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</si>
  <si>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</si>
  <si>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</si>
  <si>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</si>
  <si>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</si>
  <si>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</si>
  <si>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</si>
  <si>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</si>
  <si>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</si>
  <si>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</si>
  <si>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</si>
  <si>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</si>
  <si>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</si>
  <si>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</si>
  <si>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</si>
  <si>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</si>
  <si>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</si>
  <si>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</si>
  <si>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</si>
  <si>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</si>
  <si>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</si>
  <si>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</si>
  <si>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</si>
  <si>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</si>
  <si>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</si>
  <si>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</si>
  <si>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</si>
  <si>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</si>
  <si>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</si>
  <si>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</si>
  <si>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</si>
  <si>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</si>
  <si>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</si>
  <si>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</si>
  <si>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</si>
  <si>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</si>
  <si>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</si>
  <si>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</si>
  <si>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</si>
  <si>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</si>
  <si>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</si>
  <si>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</si>
  <si>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</si>
  <si>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</si>
  <si>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</si>
  <si>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</si>
  <si>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</si>
  <si>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</si>
  <si>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</si>
  <si>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</si>
  <si>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</si>
  <si>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</si>
  <si>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</si>
  <si>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</si>
  <si>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</si>
  <si>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</si>
  <si>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</si>
  <si>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</si>
  <si>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</si>
  <si>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</si>
  <si>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</si>
  <si>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</si>
  <si>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</si>
  <si>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</si>
  <si>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</si>
  <si>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</si>
  <si>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</si>
  <si>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</si>
  <si>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</si>
  <si>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</si>
  <si>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</si>
  <si>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</si>
  <si>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</si>
  <si>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</si>
  <si>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</si>
  <si>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</si>
  <si>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</si>
  <si>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</si>
  <si>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</si>
  <si>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</si>
  <si>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</si>
  <si>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</si>
  <si>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</si>
  <si>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</si>
  <si>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</si>
  <si>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</si>
  <si>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</si>
  <si>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</si>
  <si>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</si>
  <si>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</si>
  <si>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</si>
  <si>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</si>
  <si>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</si>
  <si>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</si>
  <si>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</si>
  <si>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</si>
  <si>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</si>
  <si>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</si>
  <si>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</si>
  <si>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</si>
  <si>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</si>
  <si>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</si>
  <si>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</si>
  <si>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</si>
  <si>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</si>
  <si>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</si>
  <si>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</si>
  <si>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</si>
  <si>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</si>
  <si>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</si>
  <si>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</si>
  <si>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</si>
  <si>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</si>
  <si>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</si>
  <si>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</si>
  <si>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</si>
  <si>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</si>
  <si>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</si>
  <si>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</si>
  <si>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</si>
  <si>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</si>
  <si>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</si>
  <si>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</si>
  <si>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</si>
  <si>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</si>
  <si>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</si>
  <si>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</si>
  <si>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</si>
  <si>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</si>
  <si>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</si>
  <si>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</si>
  <si>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</si>
  <si>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</si>
  <si>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</si>
  <si>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</si>
  <si>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</si>
  <si>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</si>
  <si>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</si>
  <si>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</si>
  <si>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</si>
  <si>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</si>
  <si>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</si>
  <si>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</si>
  <si>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</si>
  <si>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</si>
  <si>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</si>
  <si>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</si>
  <si>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</si>
  <si>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</si>
  <si>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</si>
  <si>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</si>
  <si>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</si>
  <si>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</si>
  <si>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</si>
  <si>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</si>
  <si>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</si>
  <si>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</si>
  <si>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</si>
  <si>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</si>
  <si>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</si>
  <si>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</si>
  <si>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</si>
  <si>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</si>
  <si>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</si>
  <si>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</si>
  <si>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</si>
  <si>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</si>
  <si>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</si>
  <si>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</si>
  <si>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</si>
  <si>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</si>
  <si>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</si>
  <si>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</si>
  <si>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</si>
  <si>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</si>
  <si>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</si>
  <si>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</si>
  <si>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</si>
  <si>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</si>
  <si>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</si>
  <si>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</si>
  <si>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</si>
  <si>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</si>
  <si>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</si>
  <si>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</si>
  <si>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</si>
  <si>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</si>
  <si>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</si>
  <si>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</si>
  <si>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</si>
  <si>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</si>
  <si>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</si>
  <si>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</si>
  <si>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</si>
  <si>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</si>
  <si>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</si>
  <si>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</si>
  <si>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</si>
  <si>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</si>
  <si>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</si>
  <si>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</si>
  <si>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</si>
  <si>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</si>
  <si>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</si>
  <si>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</si>
  <si>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</si>
  <si>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</si>
  <si>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</si>
  <si>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</si>
  <si>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</si>
  <si>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</si>
  <si>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</si>
  <si>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</si>
  <si>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</si>
  <si>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</si>
  <si>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</si>
  <si>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</si>
  <si>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</si>
  <si>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</si>
  <si>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</si>
  <si>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</si>
  <si>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</si>
  <si>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</si>
  <si>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</si>
  <si>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</si>
  <si>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</si>
  <si>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</si>
  <si>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</si>
  <si>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</si>
  <si>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</si>
  <si>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</si>
  <si>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</si>
  <si>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</si>
  <si>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</si>
  <si>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</si>
  <si>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</si>
  <si>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</si>
  <si>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</si>
  <si>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</si>
  <si>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</si>
  <si>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</si>
  <si>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</si>
  <si>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</si>
  <si>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</si>
  <si>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</si>
  <si>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</si>
  <si>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</si>
  <si>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</si>
  <si>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</si>
  <si>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</si>
  <si>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</si>
  <si>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</si>
  <si>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</si>
  <si>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</si>
  <si>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</si>
  <si>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</si>
  <si>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</si>
  <si>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</si>
  <si>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</si>
  <si>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</si>
  <si>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</si>
  <si>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</si>
  <si>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</si>
  <si>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</si>
  <si>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</si>
  <si>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</si>
  <si>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</si>
  <si>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</si>
  <si>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</si>
  <si>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</si>
  <si>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</si>
  <si>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</si>
  <si>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</si>
  <si>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</si>
  <si>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</si>
  <si>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</si>
  <si>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</si>
  <si>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</si>
  <si>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</si>
  <si>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</si>
  <si>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</si>
  <si>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</si>
  <si>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</si>
  <si>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</si>
  <si>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</si>
  <si>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</si>
  <si>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</si>
  <si>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</si>
  <si>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</si>
  <si>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</si>
  <si>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</si>
  <si>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</si>
  <si>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</si>
  <si>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</si>
  <si>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</si>
  <si>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</si>
  <si>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</si>
  <si>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</si>
  <si>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</si>
  <si>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</si>
  <si>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</si>
  <si>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</si>
  <si>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</si>
  <si>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</si>
  <si>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</si>
  <si>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</si>
  <si>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</si>
  <si>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</si>
  <si>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</si>
  <si>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</si>
  <si>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</si>
  <si>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</si>
  <si>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</si>
  <si>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</si>
  <si>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</si>
  <si>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</si>
  <si>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</si>
  <si>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</si>
  <si>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</si>
  <si>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</si>
  <si>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</si>
  <si>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</si>
  <si>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</si>
  <si>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</si>
  <si>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</si>
  <si>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</si>
  <si>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</si>
  <si>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</si>
  <si>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</si>
  <si>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</si>
  <si>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</si>
  <si>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</si>
  <si>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</si>
  <si>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</si>
  <si>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</si>
  <si>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</si>
  <si>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</si>
  <si>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</si>
  <si>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</si>
  <si>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</si>
  <si>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</si>
  <si>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</si>
  <si>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</si>
  <si>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</si>
  <si>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</si>
  <si>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</si>
  <si>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</si>
  <si>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</si>
  <si>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</si>
  <si>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</si>
  <si>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</si>
  <si>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</si>
  <si>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</si>
  <si>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</si>
  <si>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</si>
  <si>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</si>
  <si>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</si>
  <si>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</si>
  <si>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</si>
  <si>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</si>
  <si>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</si>
  <si>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</si>
  <si>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</si>
  <si>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</si>
  <si>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</si>
  <si>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</si>
  <si>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</si>
  <si>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</si>
  <si>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</si>
  <si>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</si>
  <si>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</si>
  <si>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</si>
  <si>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</si>
  <si>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</si>
  <si>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</si>
  <si>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</si>
  <si>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</si>
  <si>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</si>
  <si>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</si>
  <si>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</si>
  <si>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</si>
  <si>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</si>
  <si>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</si>
  <si>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</si>
  <si>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</si>
  <si>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</si>
  <si>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</si>
  <si>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</si>
  <si>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</si>
  <si>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</si>
  <si>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</si>
  <si>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</si>
  <si>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</si>
  <si>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</si>
  <si>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</si>
  <si>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</si>
  <si>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</si>
  <si>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</si>
  <si>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</si>
  <si>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</si>
  <si>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</si>
  <si>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</si>
  <si>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</si>
  <si>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</si>
  <si>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</si>
  <si>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</si>
  <si>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</si>
  <si>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</si>
  <si>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</si>
  <si>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</si>
  <si>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</si>
  <si>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</si>
  <si>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</si>
  <si>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</si>
  <si>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</si>
  <si>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</si>
  <si>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</si>
  <si>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</si>
  <si>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</si>
  <si>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</si>
  <si>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</si>
  <si>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</si>
  <si>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</si>
  <si>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</si>
  <si>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</si>
  <si>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</si>
  <si>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</si>
  <si>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</si>
  <si>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</si>
  <si>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</si>
  <si>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</si>
  <si>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</si>
  <si>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</si>
  <si>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</si>
  <si>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</si>
  <si>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</si>
  <si>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</si>
  <si>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</si>
  <si>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</si>
  <si>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</si>
  <si>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</si>
  <si>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</si>
  <si>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</si>
  <si>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</si>
  <si>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</si>
  <si>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</si>
  <si>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</si>
  <si>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</si>
  <si>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</si>
  <si>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</si>
  <si>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</si>
  <si>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</si>
  <si>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</si>
  <si>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</si>
  <si>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</si>
  <si>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</si>
  <si>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</si>
  <si>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</si>
  <si>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</si>
  <si>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</si>
  <si>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</si>
  <si>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</si>
  <si>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</si>
  <si>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</si>
  <si>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</si>
  <si>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</si>
  <si>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</si>
  <si>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</si>
  <si>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</si>
  <si>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</si>
  <si>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</si>
  <si>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</si>
  <si>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</si>
  <si>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</si>
  <si>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</si>
  <si>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</si>
  <si>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</si>
  <si>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</si>
  <si>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</si>
  <si>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</si>
  <si>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</si>
  <si>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</si>
  <si>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</si>
  <si>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</si>
  <si>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</si>
  <si>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</si>
  <si>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</si>
  <si>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</si>
  <si>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</si>
  <si>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</si>
  <si>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</si>
  <si>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</si>
  <si>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</si>
  <si>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</si>
  <si>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</si>
  <si>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</si>
  <si>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</si>
  <si>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</si>
  <si>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</si>
  <si>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</si>
  <si>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</si>
  <si>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</si>
  <si>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</si>
  <si>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</si>
  <si>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</si>
  <si>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</si>
  <si>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</si>
  <si>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</si>
  <si>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</si>
  <si>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</si>
  <si>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</si>
  <si>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</si>
  <si>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</si>
  <si>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</si>
  <si>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</si>
  <si>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</si>
  <si>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</si>
  <si>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</si>
  <si>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</si>
  <si>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</si>
  <si>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</si>
  <si>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</si>
  <si>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</si>
  <si>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</si>
  <si>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</si>
  <si>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</si>
  <si>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</si>
  <si>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</si>
  <si>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</si>
  <si>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</si>
  <si>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</si>
  <si>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</si>
  <si>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</si>
  <si>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</si>
  <si>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</si>
  <si>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</si>
  <si>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</si>
  <si>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</si>
  <si>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</si>
  <si>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</si>
  <si>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</si>
  <si>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</si>
  <si>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</si>
  <si>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</si>
  <si>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</si>
  <si>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</si>
  <si>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</si>
  <si>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</si>
  <si>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</si>
  <si>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</si>
  <si>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</si>
  <si>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</si>
  <si>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</si>
  <si>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</si>
  <si>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</si>
  <si>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</si>
  <si>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</si>
  <si>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</si>
  <si>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</si>
  <si>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</si>
  <si>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</si>
  <si>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</si>
  <si>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</si>
  <si>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</si>
  <si>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</si>
  <si>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</si>
  <si>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</si>
  <si>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</si>
  <si>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</si>
  <si>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</si>
  <si>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</si>
  <si>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</si>
  <si>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</si>
  <si>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</si>
  <si>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</si>
  <si>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</si>
  <si>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</si>
  <si>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</si>
  <si>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</si>
  <si>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</si>
  <si>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</si>
  <si>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</si>
  <si>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</si>
  <si>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</si>
  <si>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</si>
  <si>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</si>
  <si>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</si>
  <si>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</si>
  <si>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</si>
  <si>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</si>
  <si>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</si>
  <si>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</si>
  <si>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</si>
  <si>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</si>
  <si>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</si>
  <si>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</si>
  <si>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</si>
  <si>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</si>
  <si>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</si>
  <si>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</si>
  <si>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</si>
  <si>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</si>
  <si>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</si>
  <si>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</si>
  <si>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</si>
  <si>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</si>
  <si>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</si>
  <si>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</si>
  <si>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</si>
  <si>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</si>
  <si>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</si>
  <si>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</si>
  <si>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</si>
  <si>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</si>
  <si>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</si>
  <si>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</si>
  <si>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</si>
  <si>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</si>
  <si>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</si>
  <si>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</si>
  <si>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</si>
  <si>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</si>
  <si>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</si>
  <si>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</si>
  <si>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</si>
  <si>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</si>
  <si>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</si>
  <si>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</si>
  <si>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</si>
  <si>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</si>
  <si>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</si>
  <si>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</si>
  <si>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</si>
  <si>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</si>
  <si>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</si>
  <si>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</si>
  <si>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</si>
  <si>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</si>
  <si>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</si>
  <si>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</si>
  <si>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</si>
  <si>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</si>
  <si>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</si>
  <si>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</si>
  <si>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</si>
  <si>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</si>
  <si>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</si>
  <si>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</si>
  <si>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</si>
  <si>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</si>
  <si>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</si>
  <si>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</si>
  <si>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</si>
  <si>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</si>
  <si>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</si>
  <si>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</si>
  <si>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</si>
  <si>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</si>
  <si>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</si>
  <si>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</si>
  <si>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</si>
  <si>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</si>
  <si>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</si>
  <si>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</si>
  <si>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</si>
  <si>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</si>
  <si>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</si>
  <si>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</si>
  <si>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</si>
  <si>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</si>
  <si>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</si>
  <si>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</si>
  <si>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</si>
  <si>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</si>
  <si>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</si>
  <si>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</si>
  <si>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</si>
  <si>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</si>
  <si>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</si>
  <si>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</si>
  <si>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</si>
  <si>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</si>
  <si>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</si>
  <si>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</si>
  <si>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</si>
  <si>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</si>
  <si>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</si>
  <si>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</si>
  <si>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</si>
  <si>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</si>
  <si>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</si>
  <si>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</si>
  <si>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</si>
  <si>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</si>
  <si>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</si>
  <si>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</si>
  <si>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</si>
  <si>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</si>
  <si>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</si>
  <si>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</si>
  <si>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</si>
  <si>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</si>
  <si>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</si>
  <si>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</si>
  <si>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</si>
  <si>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</si>
  <si>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</si>
  <si>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</si>
  <si>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</si>
  <si>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</si>
  <si>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</si>
  <si>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</si>
  <si>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</si>
  <si>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</si>
  <si>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</si>
  <si>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</si>
  <si>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</si>
  <si>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</si>
  <si>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</si>
  <si>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</si>
  <si>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</si>
  <si>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</si>
  <si>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</si>
  <si>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</si>
  <si>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</si>
  <si>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</si>
  <si>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</si>
  <si>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</si>
  <si>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</si>
  <si>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</si>
  <si>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</si>
  <si>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</si>
  <si>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</si>
  <si>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</si>
  <si>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</si>
  <si>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</si>
  <si>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</si>
  <si>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</si>
  <si>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</si>
  <si>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</si>
  <si>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</si>
  <si>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</si>
  <si>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</si>
  <si>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</si>
  <si>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</si>
  <si>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</si>
  <si>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</si>
  <si>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</si>
  <si>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</si>
  <si>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</si>
  <si>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</si>
  <si>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</si>
  <si>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</si>
  <si>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</si>
  <si>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</si>
  <si>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</si>
  <si>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</si>
  <si>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</si>
  <si>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</si>
  <si>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</si>
  <si>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</si>
  <si>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</si>
  <si>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</si>
  <si>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</si>
  <si>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</si>
  <si>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</si>
  <si>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</si>
  <si>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</si>
  <si>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</si>
  <si>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</si>
  <si>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</si>
  <si>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</si>
  <si>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</si>
  <si>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</si>
  <si>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</si>
  <si>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</si>
  <si>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</si>
  <si>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</si>
  <si>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</si>
  <si>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</si>
  <si>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</si>
  <si>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</si>
  <si>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</si>
  <si>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</si>
  <si>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</si>
  <si>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</si>
  <si>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</si>
  <si>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</si>
  <si>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</si>
  <si>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</si>
  <si>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</si>
  <si>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</si>
  <si>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</si>
  <si>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</si>
  <si>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</si>
  <si>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</si>
  <si>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</si>
  <si>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</si>
  <si>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</si>
  <si>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</si>
  <si>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</si>
  <si>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</si>
  <si>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</si>
  <si>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</si>
  <si>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</si>
  <si>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</si>
  <si>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</si>
  <si>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</si>
  <si>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</si>
  <si>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</si>
  <si>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</si>
  <si>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</si>
  <si>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</si>
  <si>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</si>
  <si>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</si>
  <si>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</si>
  <si>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</si>
  <si>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</si>
  <si>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</si>
  <si>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</si>
  <si>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</si>
  <si>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</si>
  <si>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</si>
  <si>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</si>
  <si>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</si>
  <si>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</si>
  <si>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</si>
  <si>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</si>
  <si>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</si>
  <si>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</si>
  <si>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</si>
  <si>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</si>
  <si>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</si>
  <si>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</si>
  <si>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</si>
  <si>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</si>
  <si>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</si>
  <si>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</si>
  <si>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</si>
  <si>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</si>
  <si>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</si>
  <si>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</si>
  <si>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</si>
  <si>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</si>
  <si>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</si>
  <si>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</si>
  <si>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</si>
  <si>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</si>
  <si>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</si>
  <si>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</si>
  <si>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</si>
  <si>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</si>
  <si>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</si>
  <si>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</si>
  <si>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</si>
  <si>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</si>
  <si>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</si>
  <si>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</si>
  <si>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</si>
  <si>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</si>
  <si>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</si>
  <si>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</si>
  <si>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</si>
  <si>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</si>
  <si>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</si>
  <si>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</si>
  <si>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</si>
  <si>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</si>
  <si>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</si>
  <si>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</si>
  <si>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</si>
  <si>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</si>
  <si>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</si>
  <si>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</si>
  <si>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</si>
  <si>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</si>
  <si>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</si>
  <si>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</si>
  <si>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</si>
  <si>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</si>
  <si>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</si>
  <si>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</si>
  <si>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</si>
  <si>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</si>
  <si>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</si>
  <si>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</si>
  <si>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</si>
  <si>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</si>
  <si>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</si>
  <si>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</si>
  <si>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</si>
  <si>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</si>
  <si>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</si>
  <si>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</si>
  <si>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</si>
  <si>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</si>
  <si>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</si>
  <si>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</si>
  <si>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</si>
  <si>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</si>
  <si>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</si>
  <si>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</si>
  <si>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</si>
  <si>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</si>
  <si>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</si>
  <si>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</si>
  <si>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</si>
  <si>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</si>
  <si>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</si>
  <si>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</si>
  <si>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</si>
  <si>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</si>
  <si>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</si>
  <si>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</si>
  <si>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</si>
  <si>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</si>
  <si>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</si>
  <si>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</si>
  <si>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</si>
  <si>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</si>
  <si>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</si>
  <si>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</si>
  <si>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</si>
  <si>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</si>
  <si>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</si>
  <si>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</si>
  <si>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</si>
  <si>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</si>
  <si>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</si>
  <si>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</si>
  <si>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</si>
  <si>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</si>
  <si>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</si>
  <si>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</si>
  <si>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</si>
  <si>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</si>
  <si>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</si>
  <si>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</si>
  <si>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</si>
  <si>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</si>
  <si>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</si>
  <si>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</si>
  <si>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</si>
  <si>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</si>
  <si>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</si>
  <si>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</si>
  <si>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</si>
  <si>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</si>
  <si>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</si>
  <si>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</si>
  <si>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</si>
  <si>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</si>
  <si>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</si>
  <si>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</si>
  <si>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</si>
  <si>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</si>
  <si>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</si>
  <si>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</si>
  <si>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</si>
  <si>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</si>
  <si>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</si>
  <si>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</si>
  <si>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</si>
  <si>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</si>
  <si>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</si>
  <si>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</si>
  <si>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</si>
  <si>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</si>
  <si>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</si>
  <si>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</si>
  <si>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</si>
  <si>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</si>
  <si>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</si>
  <si>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</si>
  <si>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</si>
  <si>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</si>
  <si>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</si>
  <si>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</si>
  <si>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</si>
  <si>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</si>
  <si>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</si>
  <si>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</si>
  <si>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</si>
  <si>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</si>
  <si>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</si>
  <si>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</si>
  <si>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</si>
  <si>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</si>
  <si>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</si>
  <si>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</si>
  <si>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</si>
  <si>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</si>
  <si>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</si>
  <si>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</si>
  <si>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</si>
  <si>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</si>
  <si>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</si>
  <si>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</si>
  <si>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</si>
  <si>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</si>
  <si>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</si>
  <si>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</si>
  <si>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</si>
  <si>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</si>
  <si>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</si>
  <si>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</si>
  <si>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</si>
  <si>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</si>
  <si>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</si>
  <si>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</si>
  <si>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</si>
  <si>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</si>
  <si>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</si>
  <si>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</si>
  <si>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</si>
  <si>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</si>
  <si>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</si>
  <si>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</si>
  <si>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</si>
  <si>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</si>
  <si>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</si>
  <si>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</si>
  <si>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</si>
  <si>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</si>
  <si>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</si>
  <si>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</si>
  <si>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</si>
  <si>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</si>
  <si>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</si>
  <si>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</si>
  <si>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</si>
  <si>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</si>
  <si>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</si>
  <si>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</si>
  <si>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</si>
  <si>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</si>
  <si>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</si>
  <si>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</si>
  <si>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</si>
  <si>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</si>
  <si>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</si>
  <si>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</si>
  <si>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</si>
  <si>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</si>
  <si>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</si>
  <si>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</si>
  <si>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</si>
  <si>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</si>
  <si>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</si>
  <si>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</si>
  <si>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</si>
  <si>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</si>
  <si>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</si>
  <si>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</si>
  <si>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</si>
  <si>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</si>
  <si>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</si>
  <si>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</si>
  <si>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</si>
  <si>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</si>
  <si>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</si>
  <si>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</si>
  <si>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</si>
  <si>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</si>
  <si>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</si>
  <si>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</si>
  <si>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</si>
  <si>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</si>
  <si>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</si>
  <si>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</si>
  <si>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</si>
  <si>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</si>
  <si>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</si>
  <si>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</si>
  <si>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</si>
  <si>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</si>
  <si>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</si>
  <si>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</si>
  <si>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</si>
  <si>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</si>
  <si>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</si>
  <si>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</si>
  <si>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</si>
  <si>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</si>
  <si>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</si>
  <si>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</si>
  <si>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</si>
  <si>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</si>
  <si>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</si>
  <si>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</si>
  <si>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</si>
  <si>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</si>
  <si>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</si>
  <si>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</si>
  <si>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</si>
  <si>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</si>
  <si>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</si>
  <si>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</si>
  <si>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</si>
  <si>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</si>
  <si>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</si>
  <si>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</si>
  <si>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</si>
  <si>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</si>
  <si>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</si>
  <si>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</si>
  <si>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</si>
  <si>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</si>
  <si>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</si>
  <si>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</si>
  <si>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</si>
  <si>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</si>
  <si>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</si>
  <si>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</si>
  <si>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</si>
  <si>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</si>
  <si>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</si>
  <si>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</si>
  <si>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</si>
  <si>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</si>
  <si>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</si>
  <si>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</si>
  <si>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</si>
  <si>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</si>
  <si>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</si>
  <si>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</si>
  <si>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</si>
  <si>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</si>
  <si>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</si>
  <si>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</si>
  <si>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</si>
  <si>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</si>
  <si>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</si>
  <si>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</si>
  <si>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</si>
  <si>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</si>
  <si>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</si>
  <si>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</si>
  <si>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</si>
  <si>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</si>
  <si>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</si>
  <si>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</si>
  <si>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</si>
  <si>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</si>
  <si>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</si>
  <si>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</si>
  <si>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</si>
  <si>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</si>
  <si>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</si>
  <si>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</si>
  <si>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</si>
  <si>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</si>
  <si>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</si>
  <si>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</si>
  <si>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</si>
  <si>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</si>
  <si>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</si>
  <si>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</si>
  <si>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</si>
  <si>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</si>
  <si>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</si>
  <si>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</si>
  <si>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</si>
  <si>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</si>
  <si>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</si>
  <si>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</si>
  <si>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</si>
  <si>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</si>
  <si>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</si>
  <si>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</si>
  <si>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</si>
  <si>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</si>
  <si>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</si>
  <si>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</si>
  <si>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</si>
  <si>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</si>
  <si>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</si>
  <si>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</si>
  <si>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</si>
  <si>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</si>
  <si>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</si>
  <si>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</si>
  <si>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</si>
  <si>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</si>
  <si>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</si>
  <si>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</si>
  <si>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</si>
  <si>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</si>
  <si>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</si>
  <si>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</si>
  <si>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</si>
  <si>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</si>
  <si>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</si>
  <si>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</si>
  <si>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</si>
  <si>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</si>
  <si>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</si>
  <si>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</si>
  <si>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</si>
  <si>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</si>
  <si>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</si>
  <si>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</si>
  <si>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</si>
  <si>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</si>
  <si>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</si>
  <si>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</si>
  <si>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</si>
  <si>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</si>
  <si>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</si>
  <si>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</si>
  <si>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</si>
  <si>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</si>
  <si>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</si>
  <si>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</si>
  <si>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</si>
  <si>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</si>
  <si>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</si>
  <si>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</si>
  <si>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</si>
  <si>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</si>
  <si>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</si>
  <si>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</si>
  <si>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</si>
  <si>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</si>
  <si>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</si>
  <si>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</si>
  <si>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</si>
  <si>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</si>
  <si>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</si>
  <si>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</si>
  <si>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</si>
  <si>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</si>
  <si>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</si>
  <si>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</si>
  <si>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</si>
  <si>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</si>
  <si>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</si>
  <si>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</si>
  <si>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</si>
  <si>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</si>
  <si>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</si>
  <si>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</si>
  <si>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</si>
  <si>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</si>
  <si>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</si>
  <si>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</si>
  <si>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</si>
  <si>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</si>
  <si>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</si>
  <si>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</si>
  <si>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</si>
  <si>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</si>
  <si>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</si>
  <si>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</si>
  <si>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</si>
  <si>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</si>
  <si>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</si>
  <si>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</si>
  <si>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</si>
  <si>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</si>
  <si>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</si>
  <si>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</si>
  <si>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</si>
  <si>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</si>
  <si>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</si>
  <si>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</si>
  <si>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</si>
  <si>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</si>
  <si>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</si>
  <si>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</si>
  <si>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</si>
  <si>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</si>
  <si>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</si>
  <si>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</si>
  <si>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</si>
  <si>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</si>
  <si>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</si>
  <si>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</si>
  <si>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</si>
  <si>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</si>
  <si>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</si>
  <si>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</si>
  <si>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</si>
  <si>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</si>
  <si>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</si>
  <si>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</si>
  <si>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</si>
  <si>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</si>
  <si>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</si>
  <si>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</si>
  <si>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</si>
  <si>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</si>
  <si>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</si>
  <si>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</si>
  <si>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</si>
  <si>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</si>
  <si>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</si>
  <si>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</si>
  <si>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</si>
  <si>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</si>
  <si>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</si>
  <si>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</si>
  <si>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</si>
  <si>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</si>
  <si>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</si>
  <si>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</si>
  <si>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</si>
  <si>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</si>
  <si>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</si>
  <si>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</si>
  <si>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</si>
  <si>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</si>
  <si>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</si>
  <si>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</si>
  <si>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</si>
  <si>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</si>
  <si>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</si>
  <si>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</si>
  <si>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</si>
  <si>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</si>
  <si>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</si>
  <si>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</si>
  <si>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</si>
  <si>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</si>
  <si>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</si>
  <si>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</si>
  <si>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</si>
  <si>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</si>
  <si>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</si>
  <si>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</si>
  <si>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</si>
  <si>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</si>
  <si>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</si>
  <si>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</si>
  <si>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</si>
  <si>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</si>
  <si>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</si>
  <si>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</si>
  <si>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</si>
  <si>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</si>
  <si>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</si>
  <si>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</si>
  <si>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</si>
  <si>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</si>
  <si>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</si>
  <si>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</si>
  <si>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</si>
  <si>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</si>
  <si>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</si>
  <si>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</si>
  <si>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</si>
  <si>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</si>
  <si>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</si>
  <si>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</si>
  <si>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</si>
  <si>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</si>
  <si>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</si>
  <si>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</si>
  <si>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</si>
  <si>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</si>
  <si>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</si>
  <si>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</si>
  <si>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</si>
  <si>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</si>
  <si>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</si>
  <si>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</si>
  <si>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</si>
  <si>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</si>
  <si>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</si>
  <si>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</si>
  <si>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</si>
  <si>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</si>
  <si>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</si>
  <si>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</si>
  <si>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</si>
  <si>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</si>
  <si>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</si>
  <si>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</si>
  <si>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</si>
  <si>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</si>
  <si>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</si>
  <si>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</si>
  <si>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</si>
  <si>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</si>
  <si>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</si>
  <si>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</si>
  <si>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</si>
  <si>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</si>
  <si>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</si>
  <si>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</si>
  <si>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</si>
  <si>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</si>
  <si>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</si>
  <si>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</si>
  <si>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</si>
  <si>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</si>
  <si>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</si>
  <si>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</si>
  <si>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</si>
  <si>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</si>
  <si>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</si>
  <si>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</si>
  <si>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</si>
  <si>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</si>
  <si>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</si>
  <si>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</si>
  <si>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</si>
  <si>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</si>
  <si>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</si>
  <si>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</si>
  <si>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</si>
  <si>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</si>
  <si>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</si>
  <si>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</si>
  <si>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</si>
  <si>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</si>
  <si>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</si>
  <si>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</si>
  <si>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</si>
  <si>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</si>
  <si>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</si>
  <si>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</si>
  <si>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</si>
  <si>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</si>
  <si>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</si>
  <si>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</si>
  <si>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</si>
  <si>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</si>
  <si>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</si>
  <si>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</si>
  <si>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</si>
  <si>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</si>
  <si>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</si>
  <si>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</si>
  <si>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</si>
  <si>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</si>
  <si>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</si>
  <si>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</si>
  <si>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</si>
  <si>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</si>
  <si>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</si>
  <si>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</si>
  <si>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</si>
  <si>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</si>
  <si>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</si>
  <si>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</si>
  <si>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</si>
  <si>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</si>
  <si>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</si>
  <si>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</si>
  <si>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</si>
  <si>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</si>
  <si>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</si>
  <si>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</si>
  <si>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</si>
  <si>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</si>
  <si>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</si>
  <si>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</si>
  <si>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</si>
  <si>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</si>
  <si>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</si>
  <si>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</si>
  <si>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</si>
  <si>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</si>
  <si>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</si>
  <si>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</si>
  <si>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</si>
  <si>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</si>
  <si>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</si>
  <si>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</si>
  <si>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</si>
  <si>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</si>
  <si>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</si>
  <si>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</si>
  <si>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</si>
  <si>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</si>
  <si>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</si>
  <si>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</si>
  <si>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</si>
  <si>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</si>
  <si>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</si>
  <si>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</si>
  <si>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</si>
  <si>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</si>
  <si>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</si>
  <si>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</si>
  <si>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</si>
  <si>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</si>
  <si>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</si>
  <si>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</si>
  <si>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</si>
  <si>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</si>
  <si>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</si>
  <si>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</si>
  <si>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</si>
  <si>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</si>
  <si>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</si>
  <si>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</si>
  <si>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</si>
  <si>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</si>
  <si>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</si>
  <si>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</si>
  <si>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</si>
  <si>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</si>
  <si>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</si>
  <si>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</si>
  <si>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</si>
  <si>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</si>
  <si>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</si>
  <si>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</si>
  <si>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</si>
  <si>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</si>
  <si>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</si>
  <si>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</si>
  <si>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</si>
  <si>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</si>
  <si>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</si>
  <si>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</si>
  <si>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</si>
  <si>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</si>
  <si>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</si>
  <si>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</si>
  <si>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</si>
  <si>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</si>
  <si>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</si>
  <si>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</si>
  <si>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</si>
  <si>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</si>
  <si>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</si>
  <si>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</si>
  <si>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</si>
  <si>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</si>
  <si>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</si>
  <si>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</si>
  <si>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</si>
  <si>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</si>
  <si>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</si>
  <si>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</si>
  <si>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</si>
  <si>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</si>
  <si>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</si>
  <si>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</si>
  <si>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</si>
  <si>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</si>
  <si>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</si>
  <si>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</si>
  <si>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</si>
  <si>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</si>
  <si>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</si>
  <si>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</si>
  <si>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</si>
  <si>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</si>
  <si>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</si>
  <si>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</si>
  <si>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</si>
  <si>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</si>
  <si>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</si>
  <si>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</si>
  <si>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</si>
  <si>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</si>
  <si>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</si>
  <si>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</si>
  <si>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</si>
  <si>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</si>
  <si>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</si>
  <si>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</si>
  <si>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</si>
  <si>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</si>
  <si>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</si>
  <si>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</si>
  <si>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</si>
  <si>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</si>
  <si>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</si>
  <si>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</si>
  <si>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</si>
  <si>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</si>
  <si>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</si>
  <si>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</si>
  <si>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</si>
  <si>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</si>
  <si>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</si>
  <si>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</si>
  <si>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</si>
  <si>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</si>
  <si>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</si>
  <si>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</si>
  <si>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</si>
  <si>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</si>
  <si>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</si>
  <si>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</si>
  <si>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</si>
  <si>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</si>
  <si>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</si>
  <si>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</si>
  <si>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</si>
  <si>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</si>
  <si>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</si>
  <si>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</si>
  <si>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</si>
  <si>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</si>
  <si>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</si>
  <si>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</si>
  <si>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</si>
  <si>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</si>
  <si>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</si>
  <si>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</si>
  <si>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</si>
  <si>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</si>
  <si>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</si>
  <si>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</si>
  <si>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</si>
  <si>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</si>
  <si>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</si>
  <si>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</si>
  <si>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</si>
  <si>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</si>
  <si>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</si>
  <si>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</si>
  <si>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</si>
  <si>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</si>
  <si>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</si>
  <si>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</si>
  <si>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</si>
  <si>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</si>
  <si>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</si>
  <si>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</si>
  <si>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</si>
  <si>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</si>
  <si>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</si>
  <si>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</si>
  <si>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</si>
  <si>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</si>
  <si>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</si>
  <si>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</si>
  <si>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</si>
  <si>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</si>
  <si>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</si>
  <si>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</si>
  <si>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</si>
  <si>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</si>
  <si>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</si>
  <si>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</si>
  <si>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</si>
  <si>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</si>
  <si>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</si>
  <si>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</si>
  <si>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</si>
  <si>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</si>
  <si>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</si>
  <si>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</si>
  <si>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</si>
  <si>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</si>
  <si>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</si>
  <si>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</si>
  <si>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</si>
  <si>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</si>
  <si>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</si>
  <si>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</si>
  <si>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</si>
  <si>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</si>
  <si>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</si>
  <si>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</si>
  <si>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</si>
  <si>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</si>
  <si>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</si>
  <si>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</si>
  <si>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</si>
  <si>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</si>
  <si>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</si>
  <si>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</si>
  <si>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</si>
  <si>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</si>
  <si>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</si>
  <si>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</si>
  <si>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</si>
  <si>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</si>
  <si>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</si>
  <si>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</si>
  <si>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</si>
  <si>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</si>
  <si>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</si>
  <si>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</si>
  <si>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</si>
  <si>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</si>
  <si>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</si>
  <si>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</si>
  <si>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</si>
  <si>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</si>
  <si>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</si>
  <si>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</si>
  <si>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</si>
  <si>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</si>
  <si>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</si>
  <si>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</si>
  <si>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</si>
  <si>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</si>
  <si>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</si>
  <si>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</si>
  <si>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</si>
  <si>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</si>
  <si>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</si>
  <si>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</si>
  <si>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</si>
  <si>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</si>
  <si>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</si>
  <si>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</si>
  <si>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</si>
  <si>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</si>
  <si>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</si>
  <si>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</si>
  <si>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</si>
  <si>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</si>
  <si>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</si>
  <si>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</si>
  <si>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</si>
  <si>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</si>
  <si>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</si>
  <si>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</si>
  <si>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</si>
  <si>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</si>
  <si>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</si>
  <si>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</si>
  <si>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</si>
  <si>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</si>
  <si>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</si>
  <si>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</si>
  <si>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</si>
  <si>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</si>
  <si>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</si>
  <si>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</si>
  <si>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</si>
  <si>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</si>
  <si>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</si>
  <si>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</si>
  <si>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</si>
  <si>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</si>
  <si>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</si>
  <si>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</si>
  <si>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</si>
  <si>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</si>
  <si>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</si>
  <si>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</si>
  <si>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</si>
  <si>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</si>
  <si>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</si>
  <si>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</si>
  <si>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</si>
  <si>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</si>
  <si>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</si>
  <si>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</si>
  <si>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</si>
  <si>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</si>
  <si>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</si>
  <si>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</si>
  <si>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</si>
  <si>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</si>
  <si>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</si>
  <si>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</si>
  <si>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</si>
  <si>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</si>
  <si>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</si>
  <si>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</si>
  <si>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</si>
  <si>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</si>
  <si>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</si>
  <si>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</si>
  <si>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</si>
  <si>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</si>
  <si>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</si>
  <si>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</si>
  <si>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</si>
  <si>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</si>
  <si>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</si>
  <si>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</si>
  <si>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</si>
  <si>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</si>
  <si>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</si>
  <si>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</si>
  <si>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</si>
  <si>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</si>
  <si>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</si>
  <si>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</si>
  <si>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</si>
  <si>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</si>
  <si>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</si>
  <si>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</si>
  <si>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</si>
  <si>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</si>
  <si>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</si>
  <si>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</si>
  <si>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</si>
  <si>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</si>
  <si>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</si>
  <si>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</si>
  <si>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</si>
  <si>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</si>
  <si>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</si>
  <si>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</si>
  <si>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</si>
  <si>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</si>
  <si>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</si>
  <si>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</si>
  <si>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</si>
  <si>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</si>
  <si>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</si>
  <si>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</si>
  <si>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</si>
  <si>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</si>
  <si>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</si>
  <si>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</si>
  <si>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</si>
  <si>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</si>
  <si>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</si>
  <si>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</si>
  <si>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</si>
  <si>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</si>
  <si>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</si>
  <si>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</si>
  <si>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</si>
  <si>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</si>
  <si>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</si>
  <si>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</si>
  <si>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</si>
  <si>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</si>
  <si>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</si>
  <si>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</si>
  <si>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</si>
  <si>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</si>
  <si>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</si>
  <si>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</si>
  <si>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</si>
  <si>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</si>
  <si>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</si>
  <si>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</si>
  <si>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</si>
  <si>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</si>
  <si>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</si>
  <si>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</si>
  <si>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</si>
  <si>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</si>
  <si>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</si>
  <si>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</si>
  <si>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</si>
  <si>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</si>
  <si>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</si>
  <si>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</si>
  <si>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</si>
  <si>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</si>
  <si>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</si>
  <si>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</si>
  <si>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</si>
  <si>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</si>
  <si>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</si>
  <si>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</si>
  <si>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</si>
  <si>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</si>
  <si>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</si>
  <si>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</si>
  <si>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</si>
  <si>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</si>
  <si>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</si>
  <si>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</si>
  <si>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</si>
  <si>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</si>
  <si>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</si>
  <si>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</si>
  <si>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</si>
  <si>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</si>
  <si>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</si>
  <si>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</si>
  <si>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</si>
  <si>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</si>
  <si>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</si>
  <si>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</si>
  <si>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</si>
  <si>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</si>
  <si>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</si>
  <si>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</si>
  <si>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</si>
  <si>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</si>
  <si>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</si>
  <si>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</si>
  <si>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</si>
  <si>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</si>
  <si>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</si>
  <si>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</si>
  <si>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</si>
  <si>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</si>
  <si>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</si>
  <si>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</si>
  <si>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</si>
  <si>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</si>
  <si>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</si>
  <si>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</si>
  <si>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</si>
  <si>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</si>
  <si>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</si>
  <si>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</si>
  <si>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</si>
  <si>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</si>
  <si>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</si>
  <si>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</si>
  <si>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</si>
  <si>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</si>
  <si>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</si>
  <si>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</si>
  <si>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</si>
  <si>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</si>
  <si>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</si>
  <si>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</si>
  <si>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</si>
  <si>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</si>
  <si>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</si>
  <si>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</si>
  <si>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</si>
  <si>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</si>
  <si>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</si>
  <si>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</si>
  <si>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</si>
  <si>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</si>
  <si>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</si>
  <si>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</si>
  <si>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</si>
  <si>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</si>
  <si>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</si>
  <si>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</si>
  <si>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</si>
  <si>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</si>
  <si>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</si>
  <si>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</si>
  <si>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</si>
  <si>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</si>
  <si>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</si>
  <si>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</si>
  <si>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</si>
  <si>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</si>
  <si>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</si>
  <si>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</si>
  <si>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</si>
  <si>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</si>
  <si>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</si>
  <si>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</si>
  <si>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</si>
  <si>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</si>
  <si>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</si>
  <si>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</si>
  <si>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</si>
  <si>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</si>
  <si>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</si>
  <si>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</si>
  <si>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</si>
  <si>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</si>
  <si>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</si>
  <si>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</si>
  <si>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</si>
  <si>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</si>
  <si>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</si>
  <si>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</si>
  <si>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</si>
  <si>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</si>
  <si>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</si>
  <si>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</si>
  <si>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</si>
  <si>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</si>
  <si>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</si>
  <si>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</si>
  <si>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</si>
  <si>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</si>
  <si>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</si>
  <si>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</si>
  <si>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</si>
  <si>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</si>
  <si>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</si>
  <si>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</si>
  <si>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</si>
  <si>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</si>
  <si>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</si>
  <si>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</si>
  <si>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</si>
  <si>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</si>
  <si>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</si>
  <si>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</si>
  <si>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</si>
  <si>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</si>
  <si>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</si>
  <si>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</si>
  <si>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</si>
  <si>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</si>
  <si>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</si>
  <si>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</si>
  <si>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</si>
  <si>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</si>
  <si>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</si>
  <si>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</si>
  <si>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</si>
  <si>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</si>
  <si>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</si>
  <si>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</si>
  <si>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</si>
  <si>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</si>
  <si>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</si>
  <si>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</si>
  <si>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</si>
  <si>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</si>
  <si>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</si>
  <si>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</si>
  <si>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</si>
  <si>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</si>
  <si>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</si>
  <si>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</si>
  <si>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</si>
  <si>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</si>
  <si>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</si>
  <si>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</si>
  <si>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</si>
  <si>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</si>
  <si>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</si>
  <si>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</si>
  <si>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</si>
  <si>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</si>
  <si>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</si>
  <si>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</si>
  <si>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</si>
  <si>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</si>
  <si>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</si>
  <si>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</si>
  <si>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</si>
  <si>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</si>
  <si>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</si>
  <si>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</si>
  <si>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</si>
  <si>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</si>
  <si>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</si>
  <si>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</si>
  <si>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</si>
  <si>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</si>
  <si>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</si>
  <si>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</si>
  <si>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</si>
  <si>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</si>
  <si>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</si>
  <si>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</si>
  <si>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</si>
  <si>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</si>
  <si>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</si>
  <si>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</si>
  <si>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</si>
  <si>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</si>
  <si>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</si>
  <si>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</si>
  <si>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</si>
  <si>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</si>
  <si>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</si>
  <si>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</si>
  <si>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</si>
  <si>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</si>
  <si>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</si>
  <si>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</si>
  <si>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</si>
  <si>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</si>
  <si>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</si>
  <si>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</si>
  <si>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</si>
  <si>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</si>
  <si>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</si>
  <si>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</si>
  <si>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</si>
  <si>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</si>
  <si>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</si>
  <si>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</si>
  <si>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</si>
  <si>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</si>
  <si>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</si>
  <si>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</si>
  <si>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</si>
  <si>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</si>
  <si>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</si>
  <si>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</si>
  <si>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</si>
  <si>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</si>
  <si>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</si>
  <si>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</si>
  <si>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</si>
  <si>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</si>
  <si>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</si>
  <si>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</si>
  <si>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</si>
  <si>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</si>
  <si>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</si>
  <si>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</si>
  <si>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</si>
  <si>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</si>
  <si>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</si>
  <si>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</si>
  <si>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</si>
  <si>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</si>
  <si>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</si>
  <si>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</si>
  <si>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</si>
  <si>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</si>
  <si>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</si>
  <si>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</si>
  <si>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</si>
  <si>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</si>
  <si>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</si>
  <si>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</si>
  <si>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</si>
  <si>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</si>
  <si>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</si>
  <si>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</si>
  <si>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</si>
  <si>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</si>
  <si>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</si>
  <si>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</si>
  <si>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</si>
  <si>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</si>
  <si>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</si>
  <si>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</si>
  <si>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</si>
  <si>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</si>
  <si>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</si>
  <si>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</si>
  <si>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</si>
  <si>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</si>
  <si>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</si>
  <si>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</si>
  <si>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</si>
  <si>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</si>
  <si>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</si>
  <si>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</si>
  <si>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</si>
  <si>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</si>
  <si>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</si>
  <si>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</si>
  <si>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</si>
  <si>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</si>
  <si>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</si>
  <si>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</si>
  <si>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</si>
  <si>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</si>
  <si>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</si>
  <si>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</si>
  <si>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</si>
  <si>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</si>
  <si>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</si>
  <si>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</si>
  <si>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</si>
  <si>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</si>
  <si>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</si>
  <si>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</si>
  <si>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</si>
  <si>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</si>
  <si>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</si>
  <si>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</si>
  <si>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</si>
  <si>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</si>
  <si>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</si>
  <si>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</si>
  <si>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</si>
  <si>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</si>
  <si>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</si>
  <si>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</si>
  <si>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</si>
  <si>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</si>
  <si>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</si>
  <si>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</si>
  <si>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</si>
  <si>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</si>
  <si>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</si>
  <si>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</si>
  <si>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</si>
  <si>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</si>
  <si>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</si>
  <si>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</si>
  <si>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</si>
  <si>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</si>
  <si>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</si>
  <si>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</si>
  <si>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</si>
  <si>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</si>
  <si>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</si>
  <si>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</si>
  <si>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</si>
  <si>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</si>
  <si>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</si>
  <si>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</si>
  <si>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</si>
  <si>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</si>
  <si>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</si>
  <si>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</si>
  <si>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</si>
  <si>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</si>
  <si>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</si>
  <si>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</si>
  <si>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</si>
  <si>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</si>
  <si>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</si>
  <si>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</si>
  <si>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</si>
  <si>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</si>
  <si>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</si>
  <si>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</si>
  <si>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</si>
  <si>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</si>
  <si>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</si>
  <si>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</si>
  <si>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</si>
  <si>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</si>
  <si>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</si>
  <si>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</si>
  <si>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</si>
  <si>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</si>
  <si>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</si>
  <si>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</si>
  <si>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</si>
  <si>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</si>
  <si>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</si>
  <si>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</si>
  <si>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</si>
  <si>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</si>
  <si>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</si>
  <si>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</si>
  <si>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</si>
  <si>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</si>
  <si>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</si>
  <si>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</si>
  <si>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</si>
  <si>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</si>
  <si>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</si>
  <si>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</si>
  <si>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</si>
  <si>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</si>
  <si>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</si>
  <si>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</si>
  <si>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</si>
  <si>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</si>
  <si>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</si>
  <si>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</si>
  <si>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</si>
  <si>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</si>
  <si>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</si>
  <si>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</si>
  <si>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</si>
  <si>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</si>
  <si>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</si>
  <si>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</si>
  <si>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</si>
  <si>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</si>
  <si>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</si>
  <si>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</si>
  <si>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</si>
  <si>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</si>
  <si>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</si>
  <si>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</si>
  <si>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</si>
  <si>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</si>
  <si>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</si>
  <si>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</si>
  <si>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</si>
  <si>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</si>
  <si>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</si>
  <si>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</si>
  <si>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</si>
  <si>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</si>
  <si>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</si>
  <si>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</si>
  <si>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</si>
  <si>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</si>
  <si>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</si>
  <si>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</si>
  <si>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</si>
  <si>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</si>
  <si>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</si>
  <si>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</si>
  <si>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</si>
  <si>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</si>
  <si>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</si>
  <si>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</si>
  <si>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</si>
  <si>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</si>
  <si>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</si>
  <si>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</si>
  <si>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</si>
  <si>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</si>
  <si>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</si>
  <si>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</si>
  <si>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</si>
  <si>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</si>
  <si>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</si>
  <si>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</si>
  <si>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</si>
  <si>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</si>
  <si>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</si>
  <si>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</si>
  <si>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</si>
  <si>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</si>
  <si>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</si>
  <si>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</si>
  <si>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</si>
  <si>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</si>
  <si>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</si>
  <si>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</si>
  <si>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</si>
  <si>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</si>
  <si>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</si>
  <si>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</si>
  <si>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</si>
  <si>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</si>
  <si>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</si>
  <si>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</si>
  <si>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</si>
  <si>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</si>
  <si>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</si>
  <si>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</si>
  <si>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</si>
  <si>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</si>
  <si>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</si>
  <si>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</si>
  <si>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</si>
  <si>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</si>
  <si>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</si>
  <si>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</si>
  <si>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</si>
  <si>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</si>
  <si>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</si>
  <si>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</si>
  <si>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</si>
  <si>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</si>
  <si>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</si>
  <si>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</si>
  <si>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</si>
  <si>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</si>
  <si>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</si>
  <si>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</si>
  <si>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</si>
  <si>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</si>
  <si>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</si>
  <si>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</si>
  <si>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</si>
  <si>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</si>
  <si>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</si>
  <si>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</si>
  <si>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</si>
  <si>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</si>
  <si>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</si>
  <si>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</si>
  <si>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</si>
  <si>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</si>
  <si>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</si>
  <si>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</si>
  <si>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</si>
  <si>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</si>
  <si>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</si>
  <si>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</si>
  <si>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</si>
  <si>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</si>
  <si>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</si>
  <si>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</si>
  <si>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</si>
  <si>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</si>
  <si>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</si>
  <si>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</si>
  <si>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</si>
  <si>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</si>
  <si>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</si>
  <si>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</si>
  <si>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</si>
  <si>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</si>
  <si>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</si>
  <si>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</si>
  <si>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</si>
  <si>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</si>
  <si>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</si>
  <si>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</si>
  <si>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</si>
  <si>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</si>
  <si>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</si>
  <si>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</si>
  <si>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</si>
  <si>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</si>
  <si>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</si>
  <si>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</si>
  <si>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</si>
  <si>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</si>
  <si>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</si>
  <si>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</si>
  <si>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</si>
  <si>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</si>
  <si>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</si>
  <si>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</si>
  <si>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</si>
  <si>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</si>
  <si>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</si>
  <si>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</si>
  <si>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</si>
  <si>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</si>
  <si>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</si>
  <si>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</si>
  <si>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</si>
  <si>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</si>
  <si>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</si>
  <si>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</si>
  <si>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</si>
  <si>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</si>
  <si>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</si>
  <si>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</si>
  <si>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</si>
  <si>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</si>
  <si>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</si>
  <si>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</si>
  <si>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</si>
  <si>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</si>
  <si>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</si>
  <si>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</si>
  <si>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</si>
  <si>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</si>
  <si>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</si>
  <si>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</si>
  <si>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</si>
  <si>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</si>
  <si>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</si>
  <si>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</si>
  <si>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</si>
  <si>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</si>
  <si>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</si>
  <si>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</si>
  <si>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</si>
  <si>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</si>
  <si>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</si>
  <si>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</si>
  <si>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</si>
  <si>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</si>
  <si>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</si>
  <si>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</si>
  <si>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</si>
  <si>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</si>
  <si>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</si>
  <si>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</si>
  <si>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</si>
  <si>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</si>
  <si>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</si>
  <si>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</si>
  <si>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</si>
  <si>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</si>
  <si>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</si>
  <si>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</si>
  <si>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</si>
  <si>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</si>
  <si>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</si>
  <si>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</si>
  <si>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</si>
  <si>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</si>
  <si>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</si>
  <si>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</si>
  <si>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</si>
  <si>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</si>
  <si>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</si>
  <si>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</si>
  <si>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</si>
  <si>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</si>
  <si>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</si>
  <si>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</si>
  <si>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</si>
  <si>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</si>
  <si>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</si>
  <si>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</si>
  <si>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</si>
  <si>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</si>
  <si>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</si>
  <si>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</si>
  <si>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</si>
  <si>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</si>
  <si>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</si>
  <si>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</si>
  <si>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</si>
  <si>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</si>
  <si>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</si>
  <si>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</si>
  <si>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</si>
  <si>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</si>
  <si>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</si>
  <si>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</si>
  <si>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</si>
  <si>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</si>
  <si>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</si>
  <si>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</si>
  <si>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</si>
  <si>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</si>
  <si>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</si>
  <si>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</si>
  <si>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</si>
  <si>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</si>
  <si>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</si>
  <si>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</si>
  <si>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</si>
  <si>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</si>
  <si>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</si>
  <si>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</si>
  <si>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</si>
  <si>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</si>
  <si>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</si>
  <si>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</si>
  <si>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</si>
  <si>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</si>
  <si>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</si>
  <si>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</si>
  <si>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</si>
  <si>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</si>
  <si>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</si>
  <si>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</si>
  <si>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</si>
  <si>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</si>
  <si>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</si>
  <si>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</si>
  <si>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</si>
  <si>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</si>
  <si>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</si>
  <si>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</si>
  <si>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</si>
  <si>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</si>
  <si>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</si>
  <si>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</si>
  <si>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</si>
  <si>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</si>
  <si>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</si>
  <si>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</si>
  <si>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</si>
  <si>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</si>
  <si>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</si>
  <si>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</si>
  <si>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</si>
  <si>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</si>
  <si>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</si>
  <si>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</si>
  <si>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</si>
  <si>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</si>
  <si>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</si>
  <si>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</si>
  <si>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</si>
  <si>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</si>
  <si>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</si>
  <si>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</si>
  <si>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</si>
  <si>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</si>
  <si>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</si>
  <si>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</si>
  <si>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</si>
  <si>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</si>
  <si>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</si>
  <si>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</si>
  <si>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</si>
  <si>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</si>
  <si>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</si>
  <si>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</si>
  <si>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</si>
  <si>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</si>
  <si>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</si>
  <si>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</si>
  <si>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</si>
  <si>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</si>
  <si>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</si>
  <si>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</si>
  <si>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</si>
  <si>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</si>
  <si>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</si>
  <si>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</si>
  <si>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</si>
  <si>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</si>
  <si>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</si>
  <si>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</si>
  <si>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</si>
  <si>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</si>
  <si>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</si>
  <si>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</si>
  <si>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</si>
  <si>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</si>
  <si>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</si>
  <si>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</si>
  <si>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</si>
  <si>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</si>
  <si>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</si>
  <si>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</si>
  <si>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</si>
  <si>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</si>
  <si>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</si>
  <si>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</si>
  <si>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</si>
  <si>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</si>
  <si>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</si>
  <si>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</si>
  <si>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</si>
  <si>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</si>
  <si>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</si>
  <si>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</si>
  <si>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</si>
  <si>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</si>
  <si>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</si>
  <si>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</si>
  <si>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</si>
  <si>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</si>
  <si>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</si>
  <si>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</si>
  <si>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</si>
  <si>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</si>
  <si>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</si>
  <si>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</si>
  <si>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</si>
  <si>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</si>
  <si>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</si>
  <si>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</si>
  <si>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</si>
  <si>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</si>
  <si>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</si>
  <si>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</si>
  <si>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</si>
  <si>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</si>
  <si>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</si>
  <si>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</si>
  <si>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</si>
  <si>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</si>
  <si>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</si>
  <si>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</si>
  <si>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</si>
  <si>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</si>
  <si>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</si>
  <si>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</si>
  <si>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</si>
  <si>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</si>
  <si>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</si>
  <si>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</si>
  <si>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</si>
  <si>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</si>
  <si>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</si>
  <si>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</si>
  <si>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</si>
  <si>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</si>
  <si>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</si>
  <si>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</si>
  <si>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</si>
  <si>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</si>
  <si>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</si>
  <si>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</si>
  <si>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</si>
  <si>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</si>
  <si>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</si>
  <si>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</si>
  <si>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</si>
  <si>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</si>
  <si>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</si>
  <si>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</si>
  <si>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</si>
  <si>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</si>
  <si>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</si>
  <si>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</si>
  <si>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</si>
  <si>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</si>
  <si>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</si>
  <si>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</si>
  <si>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</si>
  <si>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</si>
  <si>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</si>
  <si>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</si>
  <si>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</si>
  <si>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</si>
  <si>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</si>
  <si>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</si>
  <si>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</si>
  <si>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</si>
  <si>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</si>
  <si>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</si>
  <si>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</si>
  <si>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</si>
  <si>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</si>
  <si>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</si>
  <si>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</si>
  <si>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</si>
  <si>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</si>
  <si>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</si>
  <si>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</si>
  <si>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</si>
  <si>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</si>
  <si>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</si>
  <si>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</si>
  <si>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</si>
  <si>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</si>
  <si>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</si>
  <si>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</si>
  <si>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</si>
  <si>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</si>
  <si>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</si>
  <si>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</si>
  <si>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</si>
  <si>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</si>
  <si>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</si>
  <si>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</si>
  <si>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</si>
  <si>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</si>
  <si>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</si>
  <si>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</si>
  <si>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</si>
  <si>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</si>
  <si>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</si>
  <si>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</si>
  <si>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</si>
  <si>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</si>
  <si>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</si>
  <si>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</si>
  <si>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</si>
  <si>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</si>
  <si>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</si>
  <si>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</si>
  <si>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</si>
  <si>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</si>
  <si>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</si>
  <si>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</si>
  <si>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</si>
  <si>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</si>
  <si>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</si>
  <si>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</si>
  <si>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</si>
  <si>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</si>
  <si>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</si>
  <si>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</si>
  <si>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</si>
  <si>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</si>
  <si>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</si>
  <si>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</si>
  <si>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</si>
  <si>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</si>
  <si>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</si>
  <si>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</si>
  <si>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</si>
  <si>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</si>
  <si>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</si>
  <si>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</si>
  <si>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</si>
  <si>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</si>
  <si>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</si>
  <si>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</si>
  <si>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</si>
  <si>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</si>
  <si>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</si>
  <si>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</si>
  <si>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</si>
  <si>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</si>
  <si>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</si>
  <si>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</si>
  <si>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</si>
  <si>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</si>
  <si>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</si>
  <si>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</si>
  <si>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</si>
  <si>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</si>
  <si>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</si>
  <si>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</si>
  <si>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</si>
  <si>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</si>
  <si>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</si>
  <si>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</si>
  <si>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</si>
  <si>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</si>
  <si>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</si>
  <si>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</si>
  <si>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</si>
  <si>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</si>
  <si>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</si>
  <si>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</si>
  <si>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</si>
  <si>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</si>
  <si>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</si>
  <si>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</si>
  <si>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</si>
  <si>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</si>
  <si>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</si>
  <si>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</si>
  <si>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</si>
  <si>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</si>
  <si>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</si>
  <si>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</si>
  <si>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</si>
  <si>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</si>
  <si>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</si>
  <si>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</si>
  <si>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</si>
  <si>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</si>
  <si>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</si>
  <si>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</si>
  <si>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</si>
  <si>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</si>
  <si>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</si>
  <si>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</si>
  <si>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</si>
  <si>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</si>
  <si>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</si>
  <si>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</si>
  <si>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</si>
  <si>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</si>
  <si>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</si>
  <si>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</si>
  <si>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</si>
  <si>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</si>
  <si>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</si>
  <si>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</si>
  <si>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</si>
  <si>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</si>
  <si>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</si>
  <si>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</si>
  <si>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</si>
  <si>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</si>
  <si>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</si>
  <si>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</si>
  <si>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</si>
  <si>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</si>
  <si>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</si>
  <si>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</si>
  <si>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</si>
  <si>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</si>
  <si>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</si>
  <si>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</si>
  <si>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</si>
  <si>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</si>
  <si>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</si>
  <si>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</si>
  <si>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</si>
  <si>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</si>
  <si>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</si>
  <si>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</si>
  <si>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</si>
  <si>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</si>
  <si>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</si>
  <si>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</si>
  <si>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</si>
  <si>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</si>
  <si>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</si>
  <si>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</si>
  <si>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</si>
  <si>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</si>
  <si>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</si>
  <si>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</si>
  <si>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</si>
  <si>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</si>
  <si>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</si>
  <si>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</si>
  <si>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</si>
  <si>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</si>
  <si>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</si>
  <si>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</si>
  <si>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</si>
  <si>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</si>
  <si>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</si>
  <si>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</si>
  <si>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</si>
  <si>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</si>
  <si>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</si>
  <si>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</si>
  <si>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</si>
  <si>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</si>
  <si>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</si>
  <si>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</si>
  <si>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</si>
  <si>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</si>
  <si>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</si>
  <si>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</si>
  <si>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</si>
  <si>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</si>
  <si>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</si>
  <si>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</si>
  <si>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</si>
  <si>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</si>
  <si>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</si>
  <si>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</si>
  <si>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</si>
  <si>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</si>
  <si>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</si>
  <si>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</si>
  <si>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</si>
  <si>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</si>
  <si>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</si>
  <si>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</si>
  <si>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</si>
  <si>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</si>
  <si>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</si>
  <si>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</si>
  <si>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</si>
  <si>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</si>
  <si>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</si>
  <si>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</si>
  <si>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</si>
  <si>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</si>
  <si>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</si>
  <si>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</si>
  <si>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</si>
  <si>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</si>
  <si>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</si>
  <si>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</si>
  <si>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</si>
  <si>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</si>
  <si>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</si>
  <si>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</si>
  <si>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</si>
  <si>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</si>
  <si>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</si>
  <si>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</si>
  <si>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</si>
  <si>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</si>
  <si>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</si>
  <si>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</si>
  <si>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</si>
  <si>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</si>
  <si>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</si>
  <si>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</si>
  <si>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</si>
  <si>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</si>
  <si>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</si>
  <si>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</si>
  <si>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</si>
  <si>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</si>
  <si>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</si>
  <si>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</si>
  <si>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</si>
  <si>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</si>
  <si>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</si>
  <si>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</si>
  <si>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</si>
  <si>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</si>
  <si>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</si>
  <si>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</si>
  <si>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</si>
  <si>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</si>
  <si>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</si>
  <si>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</si>
  <si>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</si>
  <si>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</si>
  <si>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</si>
  <si>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</si>
  <si>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</si>
  <si>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</si>
  <si>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</si>
  <si>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</si>
  <si>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</si>
  <si>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</si>
  <si>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</si>
  <si>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</si>
  <si>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</si>
  <si>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</si>
  <si>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</si>
  <si>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</si>
  <si>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</si>
  <si>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</si>
  <si>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</si>
  <si>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</si>
  <si>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</si>
  <si>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</si>
  <si>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</si>
  <si>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</si>
  <si>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</si>
  <si>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</si>
  <si>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</si>
  <si>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</si>
  <si>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</si>
  <si>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</si>
  <si>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</si>
  <si>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</si>
  <si>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</si>
  <si>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</si>
  <si>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</si>
  <si>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</si>
  <si>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</si>
  <si>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</si>
  <si>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</si>
  <si>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</si>
  <si>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</si>
  <si>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</si>
  <si>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</si>
  <si>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</si>
  <si>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</si>
  <si>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</si>
  <si>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</si>
  <si>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</si>
  <si>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</si>
  <si>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</si>
  <si>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</si>
  <si>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</si>
  <si>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</si>
  <si>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</si>
  <si>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</si>
  <si>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</si>
  <si>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</si>
  <si>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</si>
  <si>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</si>
  <si>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</si>
  <si>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</si>
  <si>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</si>
  <si>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</si>
  <si>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</si>
  <si>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</si>
  <si>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</si>
  <si>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</si>
  <si>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</si>
  <si>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</si>
  <si>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</si>
  <si>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</si>
  <si>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</si>
  <si>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</si>
  <si>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</si>
  <si>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</si>
  <si>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</si>
  <si>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</si>
  <si>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</si>
  <si>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</si>
  <si>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</si>
  <si>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</si>
  <si>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</si>
  <si>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</si>
  <si>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</si>
  <si>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</si>
  <si>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</si>
  <si>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</si>
  <si>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</si>
  <si>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</si>
  <si>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</si>
  <si>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</si>
  <si>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</si>
  <si>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</si>
  <si>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</si>
  <si>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</si>
  <si>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</si>
  <si>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</si>
  <si>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</si>
  <si>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</si>
  <si>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</si>
  <si>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</si>
  <si>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</si>
  <si>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</si>
  <si>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</si>
  <si>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</si>
  <si>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</si>
  <si>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</si>
  <si>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</si>
  <si>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</si>
  <si>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</si>
  <si>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</si>
  <si>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</si>
  <si>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</si>
  <si>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</si>
  <si>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</si>
  <si>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</si>
  <si>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</si>
  <si>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</si>
  <si>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</si>
  <si>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</si>
  <si>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</si>
  <si>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</si>
  <si>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</si>
  <si>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</si>
  <si>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</si>
  <si>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</si>
  <si>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</si>
  <si>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</si>
  <si>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</si>
  <si>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</si>
  <si>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</si>
  <si>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</si>
  <si>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</si>
  <si>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</si>
  <si>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</si>
  <si>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</si>
  <si>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</si>
  <si>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</si>
  <si>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</si>
  <si>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</si>
  <si>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</si>
  <si>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</si>
  <si>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</si>
  <si>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</si>
  <si>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</si>
  <si>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</si>
  <si>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</si>
  <si>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</si>
  <si>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</si>
  <si>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</si>
  <si>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</si>
  <si>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</si>
  <si>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</si>
  <si>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</si>
  <si>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</si>
  <si>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</si>
  <si>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</si>
  <si>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</si>
  <si>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</si>
  <si>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</si>
  <si>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</si>
  <si>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</si>
  <si>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</si>
  <si>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</si>
  <si>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</si>
  <si>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</si>
  <si>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</si>
  <si>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</si>
  <si>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</si>
  <si>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</si>
  <si>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</si>
  <si>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</si>
  <si>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</si>
  <si>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</si>
  <si>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</si>
  <si>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</si>
  <si>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</si>
  <si>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</si>
  <si>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</si>
  <si>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</si>
  <si>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</si>
  <si>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</si>
  <si>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</si>
  <si>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</si>
  <si>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</si>
  <si>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</si>
  <si>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</si>
  <si>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</si>
  <si>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</si>
  <si>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</si>
  <si>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</si>
  <si>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</si>
  <si>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</si>
  <si>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</si>
  <si>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</si>
  <si>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</si>
  <si>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</si>
  <si>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</si>
  <si>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</si>
  <si>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</si>
  <si>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</si>
  <si>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</si>
  <si>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</si>
  <si>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</si>
  <si>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</si>
  <si>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</si>
  <si>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</si>
  <si>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</si>
  <si>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</si>
  <si>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</si>
  <si>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</si>
  <si>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</si>
  <si>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</si>
  <si>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</si>
  <si>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</si>
  <si>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</si>
  <si>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</si>
  <si>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</si>
  <si>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</si>
  <si>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</si>
  <si>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</si>
  <si>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</si>
  <si>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</si>
  <si>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</si>
  <si>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</si>
  <si>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</si>
  <si>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</si>
  <si>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</si>
  <si>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</si>
  <si>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</si>
  <si>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</si>
  <si>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</si>
  <si>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</si>
  <si>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</si>
  <si>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</si>
  <si>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</si>
  <si>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</si>
  <si>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</si>
  <si>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</si>
  <si>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</si>
  <si>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</si>
  <si>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</si>
  <si>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</si>
  <si>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</si>
  <si>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</si>
  <si>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</si>
  <si>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</si>
  <si>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</si>
  <si>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</si>
  <si>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</si>
  <si>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</si>
  <si>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</si>
  <si>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</si>
  <si>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</si>
  <si>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</si>
  <si>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</si>
  <si>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</si>
  <si>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</si>
  <si>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</si>
  <si>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</si>
  <si>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</si>
  <si>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</si>
  <si>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</si>
  <si>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</si>
  <si>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</si>
  <si>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</si>
  <si>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</si>
  <si>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</si>
  <si>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</si>
  <si>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</si>
  <si>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</si>
  <si>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</si>
  <si>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</si>
  <si>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</si>
  <si>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</si>
  <si>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</si>
  <si>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</si>
  <si>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</si>
  <si>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</si>
  <si>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</si>
  <si>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</si>
  <si>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</si>
  <si>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</si>
  <si>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</si>
  <si>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</si>
  <si>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</si>
  <si>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</si>
  <si>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</si>
  <si>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</si>
  <si>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</si>
  <si>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</si>
  <si>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</si>
  <si>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</si>
  <si>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</si>
  <si>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</si>
  <si>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</si>
  <si>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</si>
  <si>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</si>
  <si>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</si>
  <si>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</si>
  <si>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</si>
  <si>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</si>
  <si>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</si>
  <si>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</si>
  <si>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</si>
  <si>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</si>
  <si>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</si>
  <si>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</si>
  <si>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</si>
  <si>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</si>
  <si>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</si>
  <si>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</si>
  <si>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</si>
  <si>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</si>
  <si>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</si>
  <si>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</si>
  <si>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</si>
  <si>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</si>
  <si>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</si>
  <si>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</si>
  <si>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</si>
  <si>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</si>
  <si>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</si>
  <si>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</si>
  <si>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</si>
  <si>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</si>
  <si>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</si>
  <si>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</si>
  <si>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</si>
  <si>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</si>
  <si>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</si>
  <si>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</si>
  <si>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</si>
  <si>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</si>
  <si>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</si>
  <si>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</si>
  <si>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</si>
  <si>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</si>
  <si>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</si>
  <si>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</si>
  <si>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</si>
  <si>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</si>
  <si>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</si>
  <si>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</si>
  <si>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</si>
  <si>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</si>
  <si>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</si>
  <si>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</si>
  <si>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</si>
  <si>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</si>
  <si>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</si>
  <si>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</si>
  <si>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</si>
  <si>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</si>
  <si>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</si>
  <si>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</si>
  <si>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</si>
  <si>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</si>
  <si>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</si>
  <si>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</si>
  <si>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</si>
  <si>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</si>
  <si>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</si>
  <si>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</si>
  <si>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</si>
  <si>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</si>
  <si>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</si>
  <si>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</si>
  <si>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</si>
  <si>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</si>
  <si>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</si>
  <si>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</si>
  <si>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</si>
  <si>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</si>
  <si>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</si>
  <si>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</si>
  <si>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</si>
  <si>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</si>
  <si>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</si>
  <si>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</si>
  <si>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</si>
  <si>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</si>
  <si>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</si>
  <si>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</si>
  <si>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</si>
  <si>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</si>
  <si>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</si>
  <si>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</si>
  <si>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</si>
  <si>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</si>
  <si>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</si>
  <si>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</si>
  <si>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</si>
  <si>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</si>
  <si>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</si>
  <si>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</si>
  <si>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</si>
  <si>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</si>
  <si>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</si>
  <si>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</si>
  <si>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</si>
  <si>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</si>
  <si>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</si>
  <si>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</si>
  <si>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</si>
  <si>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</si>
  <si>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</si>
  <si>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</si>
  <si>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</si>
  <si>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</si>
  <si>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</si>
  <si>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</si>
  <si>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</si>
  <si>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</si>
  <si>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</si>
  <si>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</si>
  <si>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</si>
  <si>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</si>
  <si>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</si>
  <si>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</si>
  <si>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</si>
  <si>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</si>
  <si>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</si>
  <si>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</si>
  <si>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</si>
  <si>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</si>
  <si>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</si>
  <si>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</si>
  <si>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</si>
  <si>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</si>
  <si>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</si>
  <si>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</si>
  <si>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</si>
  <si>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</si>
  <si>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</si>
  <si>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</si>
  <si>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</si>
  <si>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</si>
  <si>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</si>
  <si>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</si>
  <si>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</si>
  <si>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</si>
  <si>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</si>
  <si>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</si>
  <si>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</si>
  <si>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</si>
  <si>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</si>
  <si>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</si>
  <si>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</si>
  <si>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</si>
  <si>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</si>
  <si>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</si>
  <si>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</si>
  <si>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</si>
  <si>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</si>
  <si>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</si>
  <si>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</si>
  <si>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</si>
  <si>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</si>
  <si>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</si>
  <si>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</si>
  <si>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</si>
  <si>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</si>
  <si>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</si>
  <si>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</si>
  <si>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</si>
  <si>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</si>
  <si>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</si>
  <si>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</si>
  <si>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</si>
  <si>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</si>
  <si>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</si>
  <si>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</si>
  <si>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</si>
  <si>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</si>
  <si>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</si>
  <si>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</si>
  <si>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</si>
  <si>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</si>
  <si>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</si>
  <si>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</si>
  <si>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</si>
  <si>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</si>
  <si>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</si>
  <si>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</si>
  <si>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</si>
  <si>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</si>
  <si>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</si>
  <si>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</si>
  <si>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</si>
  <si>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</si>
  <si>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</si>
  <si>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</si>
  <si>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</si>
  <si>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</si>
  <si>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</si>
  <si>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</si>
  <si>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</si>
  <si>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</si>
  <si>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</si>
  <si>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</si>
  <si>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</si>
  <si>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</si>
  <si>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</si>
  <si>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</si>
  <si>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</si>
  <si>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</si>
  <si>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</si>
  <si>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</si>
  <si>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</si>
  <si>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</si>
  <si>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</si>
  <si>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</si>
  <si>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</si>
  <si>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</si>
  <si>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</si>
  <si>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</si>
  <si>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</si>
  <si>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</si>
  <si>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</si>
  <si>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</si>
  <si>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</si>
  <si>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</si>
  <si>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</si>
  <si>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</si>
  <si>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</si>
  <si>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</si>
  <si>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</si>
  <si>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</si>
  <si>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</si>
  <si>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</si>
  <si>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</si>
  <si>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</si>
  <si>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</si>
  <si>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</si>
  <si>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</si>
  <si>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</si>
  <si>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</si>
  <si>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</si>
  <si>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</si>
  <si>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</si>
  <si>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</si>
  <si>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</si>
  <si>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</si>
  <si>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</si>
  <si>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</si>
  <si>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</si>
  <si>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</si>
  <si>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</si>
  <si>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</si>
  <si>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</si>
  <si>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</si>
  <si>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</si>
  <si>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</si>
  <si>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</si>
  <si>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</si>
  <si>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</si>
  <si>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</si>
  <si>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</si>
  <si>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</si>
  <si>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</si>
  <si>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</si>
  <si>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</si>
  <si>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</si>
  <si>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</si>
  <si>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</si>
  <si>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</si>
  <si>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</si>
  <si>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</si>
  <si>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</si>
  <si>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</si>
  <si>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</si>
  <si>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</si>
  <si>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</si>
  <si>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</si>
  <si>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</si>
  <si>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</si>
  <si>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</si>
  <si>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</si>
  <si>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</si>
  <si>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</si>
  <si>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</si>
  <si>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</si>
  <si>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</si>
  <si>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</si>
  <si>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</si>
  <si>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</si>
  <si>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</si>
  <si>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</si>
  <si>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</si>
  <si>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</si>
  <si>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</si>
  <si>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</si>
  <si>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</si>
  <si>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</si>
  <si>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</si>
  <si>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</si>
  <si>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</si>
  <si>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</si>
  <si>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</si>
  <si>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</si>
  <si>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</si>
  <si>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</si>
  <si>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</si>
  <si>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</si>
  <si>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</si>
  <si>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</si>
  <si>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</si>
  <si>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</si>
  <si>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</si>
  <si>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</si>
  <si>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</si>
  <si>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</si>
  <si>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</si>
  <si>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</si>
  <si>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</si>
  <si>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</si>
  <si>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</si>
  <si>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</si>
  <si>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</si>
  <si>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</si>
  <si>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</si>
  <si>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</si>
  <si>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</si>
  <si>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</si>
  <si>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</si>
  <si>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</si>
  <si>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</si>
  <si>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</si>
  <si>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</si>
  <si>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</si>
  <si>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</si>
  <si>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</si>
  <si>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</si>
  <si>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</si>
  <si>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</si>
  <si>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</si>
  <si>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</si>
  <si>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</si>
  <si>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</si>
  <si>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</si>
  <si>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</si>
  <si>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</si>
  <si>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</si>
  <si>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</si>
  <si>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</si>
  <si>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</si>
  <si>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</si>
  <si>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</si>
  <si>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</si>
  <si>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</si>
  <si>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</si>
  <si>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</si>
  <si>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</si>
  <si>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</si>
  <si>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</si>
  <si>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</si>
  <si>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</si>
  <si>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</si>
  <si>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</si>
  <si>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</si>
  <si>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</si>
  <si>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</si>
  <si>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</si>
  <si>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</si>
  <si>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</si>
  <si>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</si>
  <si>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</si>
  <si>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</si>
  <si>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</si>
  <si>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</si>
  <si>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</si>
  <si>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</si>
  <si>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</si>
  <si>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</si>
  <si>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</si>
  <si>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</si>
  <si>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</si>
  <si>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</si>
  <si>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</si>
  <si>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</si>
  <si>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</si>
  <si>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</si>
  <si>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</si>
  <si>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</si>
  <si>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</si>
  <si>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</si>
  <si>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</si>
  <si>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</si>
  <si>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</si>
  <si>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</si>
  <si>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</si>
  <si>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</si>
  <si>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</si>
  <si>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</si>
  <si>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</si>
  <si>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</si>
  <si>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</si>
  <si>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</si>
  <si>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</si>
  <si>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</si>
  <si>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</si>
  <si>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</si>
  <si>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</si>
  <si>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</si>
  <si>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</si>
  <si>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</si>
  <si>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</si>
  <si>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</si>
  <si>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</si>
  <si>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</si>
  <si>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</si>
  <si>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</si>
  <si>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</si>
  <si>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</si>
  <si>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</si>
  <si>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</si>
  <si>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</si>
  <si>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</si>
  <si>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</si>
  <si>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</si>
  <si>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</si>
  <si>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</si>
  <si>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</si>
  <si>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</si>
  <si>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</si>
  <si>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</si>
  <si>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</si>
  <si>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</si>
  <si>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</si>
  <si>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</si>
  <si>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</si>
  <si>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</si>
  <si>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</si>
  <si>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</si>
  <si>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</si>
  <si>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</si>
  <si>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</si>
  <si>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</si>
  <si>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</si>
  <si>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</si>
  <si>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</si>
  <si>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</si>
  <si>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</si>
  <si>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</si>
  <si>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</si>
  <si>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</si>
  <si>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</si>
  <si>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</si>
  <si>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</si>
  <si>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</si>
  <si>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</si>
  <si>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</si>
  <si>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</si>
  <si>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</si>
  <si>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</si>
  <si>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</si>
  <si>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</si>
  <si>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</si>
  <si>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</si>
  <si>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</si>
  <si>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</si>
  <si>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</si>
  <si>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</si>
  <si>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</si>
  <si>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</si>
  <si>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</si>
  <si>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</si>
  <si>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</si>
  <si>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</si>
  <si>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</si>
  <si>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</si>
  <si>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</si>
  <si>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</si>
  <si>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</si>
  <si>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</si>
  <si>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</si>
  <si>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</si>
  <si>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</si>
  <si>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</si>
  <si>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</si>
  <si>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</si>
  <si>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</si>
  <si>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</si>
  <si>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</si>
  <si>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</si>
  <si>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</si>
  <si>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</si>
  <si>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</si>
  <si>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</si>
  <si>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</si>
  <si>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</si>
  <si>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</si>
  <si>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</si>
  <si>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</si>
  <si>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</si>
  <si>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</si>
  <si>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</si>
  <si>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</si>
  <si>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</si>
  <si>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</si>
  <si>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</si>
  <si>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</si>
  <si>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</si>
  <si>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</si>
  <si>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</si>
  <si>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</si>
  <si>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</si>
  <si>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</si>
  <si>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</si>
  <si>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</si>
  <si>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</si>
  <si>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</si>
  <si>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</si>
  <si>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</si>
  <si>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</si>
  <si>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</si>
  <si>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</si>
  <si>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</si>
  <si>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</si>
  <si>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</si>
  <si>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</si>
  <si>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</si>
  <si>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</si>
  <si>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</si>
  <si>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</si>
  <si>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</si>
  <si>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</si>
  <si>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</si>
  <si>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</si>
  <si>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</si>
  <si>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</si>
  <si>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</si>
  <si>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</si>
  <si>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</si>
  <si>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</si>
  <si>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</si>
  <si>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</si>
  <si>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</si>
  <si>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</si>
  <si>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</si>
  <si>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</si>
  <si>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</si>
  <si>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</si>
  <si>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</si>
  <si>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</si>
  <si>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</si>
  <si>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</si>
  <si>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</si>
  <si>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</si>
  <si>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</si>
  <si>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</si>
  <si>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</si>
  <si>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</si>
  <si>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</si>
  <si>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</si>
  <si>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</si>
  <si>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</si>
  <si>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</si>
  <si>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</si>
  <si>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</si>
  <si>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</si>
  <si>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</si>
  <si>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</si>
  <si>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</si>
  <si>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</si>
  <si>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</si>
  <si>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</si>
  <si>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</si>
  <si>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</si>
  <si>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</si>
  <si>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</si>
  <si>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</si>
  <si>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</si>
  <si>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</si>
  <si>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</si>
  <si>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</si>
  <si>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</si>
  <si>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</si>
  <si>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</si>
  <si>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</si>
  <si>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</si>
  <si>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</si>
  <si>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</si>
  <si>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</si>
  <si>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</si>
  <si>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</si>
  <si>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</si>
  <si>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</si>
  <si>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</si>
  <si>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</si>
  <si>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</si>
  <si>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</si>
  <si>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</si>
  <si>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</si>
  <si>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</si>
  <si>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</si>
  <si>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</si>
  <si>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</si>
  <si>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</si>
  <si>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</si>
  <si>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</si>
  <si>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</si>
  <si>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</si>
  <si>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</si>
  <si>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</si>
  <si>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</si>
  <si>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</si>
  <si>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</si>
  <si>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</si>
  <si>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</si>
  <si>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</si>
  <si>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</si>
  <si>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</si>
  <si>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</si>
  <si>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</si>
  <si>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</si>
  <si>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</si>
  <si>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</si>
  <si>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</si>
  <si>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</si>
  <si>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</si>
  <si>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</si>
  <si>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</si>
  <si>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</si>
  <si>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</si>
  <si>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</si>
  <si>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</si>
  <si>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</si>
  <si>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</si>
  <si>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</si>
  <si>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</si>
  <si>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</si>
  <si>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</si>
  <si>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</si>
  <si>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</si>
  <si>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</si>
  <si>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</si>
  <si>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</si>
  <si>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</si>
  <si>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</si>
  <si>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</si>
  <si>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</si>
  <si>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</si>
  <si>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</si>
  <si>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</si>
  <si>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</si>
  <si>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</si>
  <si>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</si>
  <si>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</si>
  <si>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</si>
  <si>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</si>
  <si>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</si>
  <si>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</si>
  <si>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</si>
  <si>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</si>
  <si>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</si>
  <si>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</si>
  <si>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</si>
  <si>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</si>
  <si>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</si>
  <si>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</si>
  <si>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</si>
  <si>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</si>
  <si>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</si>
  <si>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</si>
  <si>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</si>
  <si>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</si>
  <si>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</si>
  <si>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</si>
  <si>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</si>
  <si>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</si>
  <si>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</si>
  <si>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</si>
  <si>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</si>
  <si>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</si>
  <si>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</si>
  <si>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</si>
  <si>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</si>
  <si>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</si>
  <si>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</si>
  <si>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</si>
  <si>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</si>
  <si>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</si>
  <si>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</si>
  <si>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</si>
  <si>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</si>
  <si>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</si>
  <si>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</si>
  <si>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</si>
  <si>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</si>
  <si>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</si>
  <si>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</si>
  <si>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</si>
  <si>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</si>
  <si>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</si>
  <si>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</si>
  <si>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</si>
  <si>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</si>
  <si>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</si>
  <si>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</si>
  <si>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</si>
  <si>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</si>
  <si>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</si>
  <si>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</si>
  <si>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</si>
  <si>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</si>
  <si>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</si>
  <si>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</si>
  <si>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</si>
  <si>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</si>
  <si>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</si>
  <si>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</si>
  <si>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</si>
  <si>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</si>
  <si>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</si>
  <si>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</si>
  <si>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</si>
  <si>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</si>
  <si>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</si>
  <si>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</si>
  <si>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</si>
  <si>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</si>
  <si>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</si>
  <si>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</si>
  <si>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</si>
  <si>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</si>
  <si>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</si>
  <si>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</si>
  <si>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</si>
  <si>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</si>
  <si>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</si>
  <si>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</si>
  <si>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</si>
  <si>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</si>
  <si>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</si>
  <si>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</si>
  <si>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</si>
  <si>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</si>
  <si>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</si>
  <si>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</si>
  <si>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</si>
  <si>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</si>
  <si>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</si>
  <si>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</si>
  <si>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</si>
  <si>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</si>
  <si>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</si>
  <si>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</si>
  <si>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</si>
  <si>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</si>
  <si>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</si>
  <si>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</si>
  <si>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</si>
  <si>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</si>
  <si>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</si>
  <si>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</si>
  <si>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</si>
  <si>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</si>
  <si>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</si>
  <si>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</si>
  <si>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</si>
  <si>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</si>
  <si>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</si>
  <si>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</si>
  <si>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</si>
  <si>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</si>
  <si>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</si>
  <si>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</si>
  <si>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</si>
  <si>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</si>
  <si>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</si>
  <si>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</si>
  <si>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</si>
  <si>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</si>
  <si>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</si>
  <si>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</si>
  <si>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</si>
  <si>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</si>
  <si>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</si>
  <si>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</si>
  <si>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</si>
  <si>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</si>
  <si>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</si>
  <si>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</si>
  <si>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</si>
  <si>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</si>
  <si>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</si>
  <si>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</si>
  <si>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</si>
  <si>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</si>
  <si>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</si>
  <si>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</si>
  <si>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</si>
  <si>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</si>
  <si>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</si>
  <si>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</si>
  <si>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</si>
  <si>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</si>
  <si>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</si>
  <si>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</si>
  <si>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</si>
  <si>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</si>
  <si>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</si>
  <si>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</si>
  <si>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</si>
  <si>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</si>
  <si>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</si>
  <si>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</si>
  <si>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</si>
  <si>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</si>
  <si>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</si>
  <si>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</si>
  <si>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</si>
  <si>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</si>
  <si>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</si>
  <si>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</si>
  <si>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</si>
  <si>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</si>
  <si>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</si>
  <si>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</si>
  <si>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</si>
  <si>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</si>
  <si>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</si>
  <si>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</si>
  <si>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</si>
  <si>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</si>
  <si>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</si>
  <si>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</si>
  <si>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</si>
  <si>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</si>
  <si>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</si>
  <si>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</si>
  <si>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</si>
  <si>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</si>
  <si>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</si>
  <si>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</si>
  <si>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</si>
  <si>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</si>
  <si>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</si>
  <si>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</si>
  <si>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</si>
  <si>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</si>
  <si>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</si>
  <si>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</si>
  <si>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</si>
  <si>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</si>
  <si>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</si>
  <si>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</si>
  <si>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</si>
  <si>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</si>
  <si>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</si>
  <si>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</si>
  <si>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</si>
  <si>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</si>
  <si>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</si>
  <si>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</si>
  <si>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</si>
  <si>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</si>
  <si>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</si>
  <si>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</si>
  <si>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</si>
  <si>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</si>
  <si>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</si>
  <si>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</si>
  <si>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</si>
  <si>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</si>
  <si>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</si>
  <si>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</si>
  <si>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</si>
  <si>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</si>
  <si>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</si>
  <si>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</si>
  <si>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</si>
  <si>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</si>
  <si>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</si>
  <si>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</si>
  <si>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</si>
  <si>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</si>
  <si>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</si>
  <si>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</si>
  <si>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</si>
  <si>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</si>
  <si>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</si>
  <si>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</si>
  <si>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</si>
  <si>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</si>
  <si>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</si>
  <si>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</si>
  <si>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</si>
  <si>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</si>
  <si>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</si>
  <si>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</si>
  <si>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</si>
  <si>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</si>
  <si>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</si>
  <si>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</si>
  <si>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</si>
  <si>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</si>
  <si>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</si>
  <si>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</si>
  <si>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</si>
  <si>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</si>
  <si>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</si>
  <si>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</si>
  <si>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</si>
  <si>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</si>
  <si>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</si>
  <si>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</si>
  <si>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</si>
  <si>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</si>
  <si>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</si>
  <si>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</si>
  <si>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</si>
  <si>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</si>
  <si>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</si>
  <si>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</si>
  <si>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</si>
  <si>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</si>
  <si>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</si>
  <si>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</si>
  <si>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</si>
  <si>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</si>
  <si>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</si>
  <si>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</si>
  <si>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</si>
  <si>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</si>
  <si>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</si>
  <si>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</si>
  <si>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</si>
  <si>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</si>
  <si>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</si>
  <si>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</si>
  <si>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</si>
  <si>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</si>
  <si>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</si>
  <si>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</si>
  <si>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</si>
  <si>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</si>
  <si>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</si>
  <si>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</si>
  <si>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</si>
  <si>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</si>
  <si>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</si>
  <si>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</si>
  <si>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</si>
  <si>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</si>
  <si>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</si>
  <si>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</si>
  <si>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</si>
  <si>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</si>
  <si>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</si>
  <si>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</si>
  <si>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</si>
  <si>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</si>
  <si>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</si>
  <si>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</si>
  <si>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</si>
  <si>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</si>
  <si>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</si>
  <si>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</si>
  <si>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</si>
  <si>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</si>
  <si>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</si>
  <si>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</si>
  <si>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</si>
  <si>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</si>
  <si>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</si>
  <si>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</si>
  <si>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</si>
  <si>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</si>
  <si>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</si>
  <si>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</si>
  <si>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</si>
  <si>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</si>
  <si>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</si>
  <si>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</si>
  <si>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</si>
  <si>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</si>
  <si>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</si>
  <si>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</si>
  <si>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</si>
  <si>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</si>
  <si>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</si>
  <si>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</si>
  <si>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</si>
  <si>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</si>
  <si>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</si>
  <si>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</si>
  <si>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</si>
  <si>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</si>
  <si>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</si>
  <si>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</si>
  <si>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</si>
  <si>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</si>
  <si>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</si>
  <si>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</si>
  <si>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</si>
  <si>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</si>
  <si>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</si>
  <si>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</si>
  <si>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</si>
  <si>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</si>
  <si>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</si>
  <si>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</si>
  <si>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</si>
  <si>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</si>
  <si>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</si>
  <si>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</si>
  <si>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</si>
  <si>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</si>
  <si>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</si>
  <si>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</si>
  <si>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</si>
  <si>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</si>
  <si>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</si>
  <si>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</si>
  <si>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</si>
  <si>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</si>
  <si>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</si>
  <si>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</si>
  <si>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</si>
  <si>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</si>
  <si>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</si>
  <si>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</si>
  <si>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</si>
  <si>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</si>
  <si>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</si>
  <si>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</si>
  <si>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</si>
  <si>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</si>
  <si>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</si>
  <si>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</si>
  <si>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</si>
  <si>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</si>
  <si>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</si>
  <si>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</si>
  <si>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</si>
  <si>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</si>
  <si>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</si>
  <si>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</si>
  <si>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</si>
  <si>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</si>
  <si>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</si>
  <si>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</si>
  <si>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</si>
  <si>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</si>
  <si>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</si>
  <si>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</si>
  <si>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</si>
  <si>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</si>
  <si>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</si>
  <si>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</si>
  <si>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</si>
  <si>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</si>
  <si>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</si>
  <si>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</si>
  <si>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</si>
  <si>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</si>
  <si>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</si>
  <si>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</si>
  <si>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</si>
  <si>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</si>
  <si>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</si>
  <si>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</si>
  <si>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</si>
  <si>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</si>
  <si>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</si>
  <si>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</si>
  <si>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</si>
  <si>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</si>
  <si>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</si>
  <si>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</si>
  <si>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</si>
  <si>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</si>
  <si>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</si>
  <si>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</si>
  <si>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</si>
  <si>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</si>
  <si>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</si>
  <si>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</si>
  <si>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</si>
  <si>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</si>
  <si>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</si>
  <si>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</si>
  <si>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</si>
  <si>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</si>
  <si>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</si>
  <si>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</si>
  <si>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</si>
  <si>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</si>
  <si>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</si>
  <si>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</si>
  <si>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</si>
  <si>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</si>
  <si>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</si>
  <si>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</si>
  <si>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</si>
  <si>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</si>
  <si>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</si>
  <si>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</si>
  <si>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</si>
  <si>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</si>
  <si>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</si>
  <si>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</si>
  <si>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</si>
  <si>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</si>
  <si>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</si>
  <si>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</si>
  <si>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</si>
  <si>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</si>
  <si>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</si>
  <si>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</si>
  <si>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</si>
  <si>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</si>
  <si>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</si>
  <si>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</si>
  <si>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</si>
  <si>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</si>
  <si>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</si>
  <si>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</si>
  <si>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</si>
  <si>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</si>
  <si>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</si>
  <si>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</si>
  <si>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</si>
  <si>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</si>
  <si>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</si>
  <si>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</si>
  <si>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</si>
  <si>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</si>
  <si>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</si>
  <si>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</si>
  <si>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</si>
  <si>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</si>
  <si>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</si>
  <si>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</si>
  <si>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</si>
  <si>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</si>
  <si>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</si>
  <si>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</si>
  <si>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</si>
  <si>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</si>
  <si>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</si>
  <si>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</si>
  <si>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</si>
  <si>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</si>
  <si>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</si>
  <si>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</si>
  <si>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</si>
  <si>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</si>
  <si>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</si>
  <si>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</si>
  <si>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</si>
  <si>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</si>
  <si>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</si>
  <si>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</si>
  <si>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</si>
  <si>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</si>
  <si>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</si>
  <si>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</si>
  <si>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</si>
  <si>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</si>
  <si>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</si>
  <si>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</si>
  <si>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</si>
  <si>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</si>
  <si>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</si>
  <si>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</si>
  <si>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</si>
  <si>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</si>
  <si>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</si>
  <si>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</si>
  <si>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</si>
  <si>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</si>
  <si>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</si>
  <si>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</si>
  <si>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</si>
  <si>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</si>
  <si>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</si>
  <si>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</si>
  <si>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</si>
  <si>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</si>
  <si>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</si>
  <si>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</si>
  <si>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</si>
  <si>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</si>
  <si>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</si>
  <si>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</si>
  <si>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</si>
  <si>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</si>
  <si>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</si>
  <si>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</si>
  <si>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</si>
  <si>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</si>
  <si>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</si>
  <si>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</si>
  <si>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</si>
  <si>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</si>
  <si>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</si>
  <si>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</si>
  <si>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</si>
  <si>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</si>
  <si>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</si>
  <si>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</si>
  <si>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</si>
  <si>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</si>
  <si>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</si>
  <si>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</si>
  <si>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</si>
  <si>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</si>
  <si>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</si>
  <si>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</si>
  <si>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</si>
  <si>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</si>
  <si>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</si>
  <si>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</si>
  <si>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</si>
  <si>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</si>
  <si>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</si>
  <si>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</si>
  <si>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</si>
  <si>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</si>
  <si>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</si>
  <si>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</si>
  <si>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</si>
  <si>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</si>
  <si>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</si>
  <si>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</si>
  <si>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</si>
  <si>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</si>
  <si>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</si>
  <si>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</si>
  <si>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</si>
  <si>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</si>
  <si>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</si>
  <si>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</si>
  <si>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</si>
  <si>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</si>
  <si>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</si>
  <si>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</si>
  <si>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</si>
  <si>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</si>
  <si>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</si>
  <si>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</si>
  <si>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</si>
  <si>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</si>
  <si>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</si>
  <si>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</si>
  <si>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</si>
  <si>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</si>
  <si>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</si>
  <si>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</si>
  <si>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</si>
  <si>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</si>
  <si>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</si>
  <si>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</si>
  <si>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</si>
  <si>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</si>
  <si>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</si>
  <si>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</si>
  <si>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</si>
  <si>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</si>
  <si>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</si>
  <si>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</si>
  <si>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</si>
  <si>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</si>
  <si>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</si>
  <si>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</si>
  <si>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</si>
  <si>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</si>
  <si>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</si>
  <si>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</si>
  <si>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</si>
  <si>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</si>
  <si>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</si>
  <si>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</si>
  <si>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</si>
  <si>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</si>
  <si>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</si>
  <si>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</si>
  <si>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</si>
  <si>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</si>
  <si>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</si>
  <si>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</si>
  <si>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</si>
  <si>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</si>
  <si>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</si>
  <si>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</si>
  <si>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</si>
  <si>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</si>
  <si>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</si>
  <si>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</si>
  <si>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</si>
  <si>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</si>
  <si>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</si>
  <si>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</si>
  <si>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</si>
  <si>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</si>
  <si>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</si>
  <si>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</si>
  <si>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</si>
  <si>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</si>
  <si>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</si>
  <si>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</si>
  <si>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</si>
  <si>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</si>
  <si>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</si>
  <si>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</si>
  <si>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</si>
  <si>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</si>
  <si>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</si>
  <si>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</si>
  <si>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</si>
  <si>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</si>
  <si>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</si>
  <si>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</si>
  <si>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</si>
  <si>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</si>
  <si>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</si>
  <si>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</si>
  <si>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</si>
  <si>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</si>
  <si>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</si>
  <si>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</si>
  <si>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</si>
  <si>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</si>
  <si>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</si>
  <si>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</si>
  <si>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</si>
  <si>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</si>
  <si>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</si>
  <si>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</si>
  <si>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</si>
  <si>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</si>
  <si>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</si>
  <si>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</si>
  <si>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</si>
  <si>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</si>
  <si>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</si>
  <si>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</si>
  <si>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</si>
  <si>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</si>
  <si>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</si>
  <si>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</si>
  <si>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</si>
  <si>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</si>
  <si>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</si>
  <si>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</si>
  <si>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</si>
  <si>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</si>
  <si>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</si>
  <si>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</si>
  <si>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</si>
  <si>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</si>
  <si>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</si>
  <si>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</si>
  <si>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</si>
  <si>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</si>
  <si>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</si>
  <si>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</si>
  <si>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</si>
  <si>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</si>
  <si>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</si>
  <si>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</si>
  <si>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</si>
  <si>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</si>
  <si>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</si>
  <si>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</si>
  <si>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</si>
  <si>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</si>
  <si>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</si>
  <si>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</si>
  <si>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</si>
  <si>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</si>
  <si>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</si>
  <si>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</si>
  <si>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</si>
  <si>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</si>
  <si>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</si>
  <si>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</si>
  <si>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</si>
  <si>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</si>
  <si>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</si>
  <si>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</si>
  <si>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</si>
  <si>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</si>
  <si>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</si>
  <si>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</si>
  <si>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</si>
  <si>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</si>
  <si>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</si>
  <si>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</si>
  <si>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</si>
  <si>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</si>
  <si>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</si>
  <si>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</si>
  <si>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</si>
  <si>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</si>
  <si>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</si>
  <si>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</si>
  <si>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</si>
  <si>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</si>
  <si>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</si>
  <si>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</si>
  <si>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</si>
  <si>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</si>
  <si>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</si>
  <si>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</si>
  <si>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</si>
  <si>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</si>
  <si>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</si>
  <si>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</si>
  <si>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</si>
  <si>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</si>
  <si>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</si>
  <si>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</si>
  <si>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</si>
  <si>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</si>
  <si>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</si>
  <si>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</si>
  <si>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</si>
  <si>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</si>
  <si>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</si>
  <si>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</si>
  <si>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</si>
  <si>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</si>
  <si>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</si>
  <si>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</si>
  <si>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</si>
  <si>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</si>
  <si>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</si>
  <si>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</si>
  <si>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</si>
  <si>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</si>
  <si>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</si>
  <si>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</si>
  <si>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</si>
  <si>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</si>
  <si>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</si>
  <si>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</si>
  <si>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</si>
  <si>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</si>
  <si>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</si>
  <si>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</si>
  <si>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</si>
  <si>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</si>
  <si>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</si>
  <si>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</si>
  <si>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</si>
  <si>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</si>
  <si>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</si>
  <si>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</si>
  <si>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</si>
  <si>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</si>
  <si>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</si>
  <si>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</si>
  <si>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</si>
  <si>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</si>
  <si>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</si>
  <si>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</si>
  <si>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</si>
  <si>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</si>
  <si>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</si>
  <si>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</si>
  <si>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</si>
  <si>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</si>
  <si>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</si>
  <si>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</si>
  <si>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</si>
  <si>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</si>
  <si>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</si>
  <si>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</si>
  <si>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</si>
  <si>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</si>
  <si>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</si>
  <si>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</si>
  <si>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</si>
  <si>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</si>
  <si>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</si>
  <si>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</si>
  <si>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</si>
  <si>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</si>
  <si>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</si>
  <si>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</si>
  <si>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</si>
  <si>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</si>
  <si>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</si>
  <si>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</si>
  <si>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</si>
  <si>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</si>
  <si>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</si>
  <si>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</si>
  <si>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</si>
  <si>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</si>
  <si>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</si>
  <si>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</si>
  <si>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</si>
  <si>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</si>
  <si>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</si>
  <si>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</si>
  <si>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</si>
  <si>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</si>
  <si>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</si>
  <si>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</si>
  <si>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</si>
  <si>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</si>
  <si>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</si>
  <si>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</si>
  <si>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</si>
  <si>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</si>
  <si>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</si>
  <si>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</si>
  <si>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</si>
  <si>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</si>
  <si>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</si>
  <si>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</si>
  <si>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</si>
  <si>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</si>
  <si>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</si>
  <si>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</si>
  <si>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</si>
  <si>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</si>
  <si>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</si>
  <si>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</si>
  <si>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</si>
  <si>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</si>
  <si>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</si>
  <si>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</si>
  <si>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</si>
  <si>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</si>
  <si>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</si>
  <si>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</si>
  <si>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</si>
  <si>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</si>
  <si>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</si>
  <si>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</si>
  <si>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</si>
  <si>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</si>
  <si>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</si>
  <si>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</si>
  <si>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</si>
  <si>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</si>
  <si>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</si>
  <si>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</si>
  <si>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</si>
  <si>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</si>
  <si>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</si>
  <si>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</si>
  <si>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</si>
  <si>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</si>
  <si>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</si>
  <si>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</si>
  <si>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</si>
  <si>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</si>
  <si>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</si>
  <si>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</si>
  <si>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</si>
  <si>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</si>
  <si>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</si>
  <si>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</si>
  <si>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</si>
  <si>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</si>
  <si>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</si>
  <si>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</si>
  <si>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</si>
  <si>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</si>
  <si>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</si>
  <si>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</si>
  <si>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</si>
  <si>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</si>
  <si>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</si>
  <si>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</si>
  <si>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</si>
  <si>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</si>
  <si>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</si>
  <si>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</si>
  <si>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</si>
  <si>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</si>
  <si>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</si>
  <si>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</si>
  <si>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</si>
  <si>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</si>
  <si>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</si>
  <si>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</si>
  <si>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</si>
  <si>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</si>
  <si>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</si>
  <si>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</si>
  <si>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</si>
  <si>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</si>
  <si>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</si>
  <si>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</si>
  <si>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</si>
  <si>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</si>
  <si>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</si>
  <si>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</si>
  <si>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</si>
  <si>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</si>
  <si>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</si>
  <si>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</si>
  <si>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</si>
  <si>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</si>
  <si>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</si>
  <si>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</si>
  <si>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</si>
  <si>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</si>
  <si>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</si>
  <si>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</si>
  <si>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</si>
  <si>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</si>
  <si>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</si>
  <si>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</si>
  <si>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</si>
  <si>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</si>
  <si>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</si>
  <si>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</si>
  <si>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</si>
  <si>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</si>
  <si>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</si>
  <si>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</si>
  <si>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</si>
  <si>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</si>
  <si>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</si>
  <si>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</si>
  <si>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</si>
  <si>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</si>
  <si>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</si>
  <si>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</si>
  <si>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</si>
  <si>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</si>
  <si>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</si>
  <si>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</si>
  <si>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</si>
  <si>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</si>
  <si>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</si>
  <si>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</si>
  <si>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</si>
  <si>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</si>
  <si>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</si>
  <si>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</si>
  <si>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</si>
  <si>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</si>
  <si>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</si>
  <si>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</si>
  <si>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</si>
  <si>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</si>
  <si>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</si>
  <si>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</si>
  <si>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</si>
  <si>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</si>
  <si>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</si>
  <si>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</si>
  <si>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</si>
  <si>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</si>
  <si>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</si>
  <si>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</si>
  <si>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</si>
  <si>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</si>
  <si>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</si>
  <si>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</si>
  <si>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</si>
  <si>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</si>
  <si>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</si>
  <si>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</si>
  <si>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</si>
  <si>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</si>
  <si>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</si>
  <si>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</si>
  <si>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</si>
  <si>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</si>
  <si>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</si>
  <si>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</si>
  <si>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</si>
  <si>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</si>
  <si>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</si>
  <si>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</si>
  <si>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</si>
  <si>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</si>
  <si>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</si>
  <si>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</si>
  <si>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</si>
  <si>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</si>
  <si>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</si>
  <si>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</si>
  <si>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</si>
  <si>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</si>
  <si>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</si>
  <si>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</si>
  <si>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</si>
  <si>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</si>
  <si>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</si>
  <si>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</si>
  <si>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</si>
  <si>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</si>
  <si>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</si>
  <si>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</si>
  <si>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</si>
  <si>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</si>
  <si>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</si>
  <si>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</si>
  <si>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</si>
  <si>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</si>
  <si>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</si>
  <si>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</si>
  <si>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</si>
  <si>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</si>
  <si>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</si>
  <si>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</si>
  <si>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</si>
  <si>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</si>
  <si>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</si>
  <si>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</si>
  <si>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</si>
  <si>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</si>
  <si>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</si>
  <si>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</si>
  <si>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</si>
  <si>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</si>
  <si>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</si>
  <si>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</si>
  <si>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</si>
  <si>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</si>
  <si>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</si>
  <si>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</si>
  <si>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</si>
  <si>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</si>
  <si>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</si>
  <si>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</si>
  <si>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</si>
  <si>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</si>
  <si>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</si>
  <si>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</si>
  <si>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</si>
  <si>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</si>
  <si>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</si>
  <si>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</si>
  <si>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</si>
  <si>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</si>
  <si>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</si>
  <si>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</si>
  <si>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</si>
  <si>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</si>
  <si>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</si>
  <si>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</si>
  <si>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</si>
  <si>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</si>
  <si>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</si>
  <si>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</si>
  <si>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</si>
  <si>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</si>
  <si>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</si>
  <si>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</si>
  <si>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</si>
  <si>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</si>
  <si>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</si>
  <si>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</si>
  <si>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</si>
  <si>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</si>
  <si>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</si>
  <si>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</si>
  <si>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</si>
  <si>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</si>
  <si>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</si>
  <si>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</si>
  <si>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</si>
  <si>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</si>
  <si>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</si>
  <si>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</si>
  <si>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</si>
  <si>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</si>
  <si>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</si>
  <si>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</si>
  <si>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</si>
  <si>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</si>
  <si>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</si>
  <si>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</si>
  <si>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</si>
  <si>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</si>
  <si>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</si>
  <si>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</si>
  <si>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</si>
  <si>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</si>
  <si>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</si>
  <si>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</si>
  <si>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</si>
  <si>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</si>
  <si>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</si>
  <si>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</si>
  <si>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</si>
  <si>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</si>
  <si>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</si>
  <si>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</si>
  <si>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</si>
  <si>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</si>
  <si>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</si>
  <si>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</si>
  <si>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</si>
  <si>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</si>
  <si>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</si>
  <si>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</si>
  <si>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</si>
  <si>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</si>
  <si>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</si>
  <si>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</si>
  <si>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</si>
  <si>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</si>
  <si>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</si>
  <si>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</si>
  <si>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</si>
  <si>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</si>
  <si>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</si>
  <si>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</si>
  <si>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</si>
  <si>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</si>
  <si>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</si>
  <si>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</si>
  <si>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</si>
  <si>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</si>
  <si>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</si>
  <si>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</si>
  <si>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</si>
  <si>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</si>
  <si>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</si>
  <si>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</si>
  <si>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</si>
  <si>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</si>
  <si>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</si>
  <si>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</si>
  <si>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</si>
  <si>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</si>
  <si>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</si>
  <si>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</si>
  <si>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</si>
  <si>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</si>
  <si>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</si>
  <si>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</si>
  <si>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</si>
  <si>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</si>
  <si>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</si>
  <si>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</si>
  <si>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</si>
  <si>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</si>
  <si>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</si>
  <si>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</si>
  <si>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</si>
  <si>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</si>
  <si>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</si>
  <si>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</si>
  <si>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</si>
  <si>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</si>
  <si>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</si>
  <si>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</si>
  <si>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</si>
  <si>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</si>
  <si>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</si>
  <si>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</si>
  <si>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</si>
  <si>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</si>
  <si>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</si>
  <si>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</si>
  <si>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</si>
  <si>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</si>
  <si>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</si>
  <si>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</si>
  <si>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</si>
  <si>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</si>
  <si>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</si>
  <si>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</si>
  <si>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</si>
  <si>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</si>
  <si>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</si>
  <si>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</si>
  <si>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</si>
  <si>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</si>
  <si>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</si>
  <si>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</si>
  <si>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</si>
  <si>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</si>
  <si>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</si>
  <si>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</si>
  <si>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</si>
  <si>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</si>
  <si>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</si>
  <si>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</si>
  <si>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</si>
  <si>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</si>
  <si>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</si>
  <si>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</si>
  <si>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</si>
  <si>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</si>
  <si>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</si>
  <si>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</si>
  <si>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</si>
  <si>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</si>
  <si>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</si>
  <si>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</si>
  <si>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</si>
  <si>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</si>
  <si>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</si>
  <si>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</si>
  <si>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</si>
  <si>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</si>
  <si>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</si>
  <si>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</si>
  <si>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</si>
  <si>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</si>
  <si>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</si>
  <si>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</si>
  <si>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</si>
  <si>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</si>
  <si>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</si>
  <si>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</si>
  <si>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</si>
  <si>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</si>
  <si>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</si>
  <si>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</si>
  <si>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</si>
  <si>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</si>
  <si>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</si>
  <si>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</si>
  <si>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</si>
  <si>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</si>
  <si>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</si>
  <si>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</si>
  <si>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</si>
  <si>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</si>
  <si>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</si>
  <si>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</si>
  <si>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</si>
  <si>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</si>
  <si>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</si>
  <si>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</si>
  <si>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</si>
  <si>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</si>
  <si>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</si>
  <si>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</si>
  <si>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</si>
  <si>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</si>
  <si>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</si>
  <si>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</si>
  <si>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</si>
  <si>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</si>
  <si>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</si>
  <si>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</si>
  <si>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</si>
  <si>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</si>
  <si>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</si>
  <si>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</si>
  <si>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</si>
  <si>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</si>
  <si>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</si>
  <si>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</si>
  <si>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</si>
  <si>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</si>
  <si>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</si>
  <si>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</si>
  <si>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</si>
  <si>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</si>
  <si>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</si>
  <si>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</si>
  <si>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</si>
  <si>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</si>
  <si>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</si>
  <si>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</si>
  <si>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</si>
  <si>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</si>
  <si>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</si>
  <si>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</si>
  <si>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</si>
  <si>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</si>
  <si>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</si>
  <si>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</si>
  <si>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</si>
  <si>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</si>
  <si>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</si>
  <si>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</si>
  <si>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</si>
  <si>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</si>
  <si>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</si>
  <si>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</si>
  <si>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</si>
  <si>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</si>
  <si>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</si>
  <si>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</si>
  <si>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</si>
  <si>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</si>
  <si>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</si>
  <si>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</si>
  <si>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</si>
  <si>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</si>
  <si>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</si>
  <si>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</si>
  <si>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</si>
  <si>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</si>
  <si>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</si>
  <si>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</si>
  <si>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</si>
  <si>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</si>
  <si>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</si>
  <si>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</si>
  <si>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</si>
  <si>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</si>
  <si>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</si>
  <si>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</si>
  <si>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</si>
  <si>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</si>
  <si>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</si>
  <si>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</si>
  <si>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</si>
  <si>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</si>
  <si>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</si>
  <si>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</si>
  <si>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</si>
  <si>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</si>
  <si>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</si>
  <si>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</si>
  <si>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</si>
  <si>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</si>
  <si>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</si>
  <si>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</si>
  <si>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</si>
  <si>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</si>
  <si>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</si>
  <si>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</si>
  <si>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</si>
  <si>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</si>
  <si>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</si>
  <si>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</si>
  <si>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</si>
  <si>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</si>
  <si>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</si>
  <si>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</si>
  <si>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</si>
  <si>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</si>
  <si>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</si>
  <si>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</si>
  <si>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</si>
  <si>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</si>
  <si>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</si>
  <si>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</si>
  <si>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</si>
  <si>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</si>
  <si>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</si>
  <si>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</si>
  <si>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</si>
  <si>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</si>
  <si>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</si>
  <si>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</si>
  <si>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</si>
  <si>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</si>
  <si>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</si>
  <si>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</si>
  <si>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</si>
  <si>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</si>
  <si>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</si>
  <si>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</si>
  <si>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</si>
  <si>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</si>
  <si>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</si>
  <si>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</si>
  <si>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</si>
  <si>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</si>
  <si>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</si>
  <si>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</si>
  <si>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</si>
  <si>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</si>
  <si>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</si>
  <si>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</si>
  <si>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</si>
  <si>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</si>
  <si>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</si>
  <si>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</si>
  <si>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</si>
  <si>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</si>
  <si>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</si>
  <si>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</si>
  <si>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</si>
  <si>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</si>
  <si>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</si>
  <si>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</si>
  <si>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</si>
  <si>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</si>
  <si>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</si>
  <si>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</si>
  <si>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</si>
  <si>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</si>
  <si>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</si>
  <si>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</si>
  <si>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</si>
  <si>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</si>
  <si>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</si>
  <si>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</si>
  <si>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</si>
  <si>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</si>
  <si>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</si>
  <si>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</si>
  <si>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</si>
  <si>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</si>
  <si>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</si>
  <si>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</si>
  <si>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</si>
  <si>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</si>
  <si>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</si>
  <si>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</si>
  <si>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</si>
  <si>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</si>
  <si>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</si>
  <si>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</si>
  <si>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</si>
  <si>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</si>
  <si>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</si>
  <si>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</si>
  <si>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</si>
  <si>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</si>
  <si>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</si>
  <si>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</si>
  <si>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</si>
  <si>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</si>
  <si>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</si>
  <si>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</si>
  <si>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</si>
  <si>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</si>
  <si>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</si>
  <si>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</si>
  <si>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</si>
  <si>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</si>
  <si>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</si>
  <si>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</si>
  <si>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</si>
  <si>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</si>
  <si>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</si>
  <si>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</si>
  <si>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</si>
  <si>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</si>
  <si>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</si>
  <si>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</si>
  <si>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</si>
  <si>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</si>
  <si>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</si>
  <si>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</si>
  <si>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</si>
  <si>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</si>
  <si>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</si>
  <si>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</si>
  <si>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</si>
  <si>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</si>
  <si>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</si>
  <si>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</si>
  <si>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</si>
  <si>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</si>
  <si>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</si>
  <si>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</si>
  <si>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</si>
  <si>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</si>
  <si>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</si>
  <si>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</si>
  <si>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</si>
  <si>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</si>
  <si>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</si>
  <si>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</si>
  <si>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</si>
  <si>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</si>
  <si>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</si>
  <si>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</si>
  <si>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</si>
  <si>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</si>
  <si>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</si>
  <si>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</si>
  <si>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</si>
  <si>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</si>
  <si>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</si>
  <si>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</si>
  <si>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</si>
  <si>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</si>
  <si>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</si>
  <si>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</si>
  <si>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</si>
  <si>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</si>
  <si>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</si>
  <si>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</si>
  <si>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</si>
  <si>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</si>
  <si>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</si>
  <si>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</si>
  <si>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</si>
  <si>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</si>
  <si>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</si>
  <si>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</si>
  <si>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</si>
  <si>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</si>
  <si>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</si>
  <si>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</si>
  <si>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</si>
  <si>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</si>
  <si>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</si>
  <si>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</si>
  <si>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</si>
  <si>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</si>
  <si>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</si>
  <si>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</si>
  <si>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</si>
  <si>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</si>
  <si>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</si>
  <si>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</si>
  <si>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</si>
  <si>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</si>
  <si>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</si>
  <si>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</si>
  <si>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</si>
  <si>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</si>
  <si>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</si>
  <si>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</si>
  <si>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</si>
  <si>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</si>
  <si>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</si>
  <si>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</si>
  <si>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</si>
  <si>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</si>
  <si>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</si>
  <si>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</si>
  <si>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</si>
  <si>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</si>
  <si>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</si>
  <si>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</si>
  <si>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</si>
  <si>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</si>
  <si>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</si>
  <si>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</si>
  <si>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</si>
  <si>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</si>
  <si>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</si>
  <si>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</si>
  <si>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</si>
  <si>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</si>
  <si>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</si>
  <si>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</si>
  <si>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</si>
  <si>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</si>
  <si>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</si>
  <si>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</si>
  <si>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</si>
  <si>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</si>
  <si>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</si>
  <si>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</si>
  <si>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</si>
  <si>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</si>
  <si>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</si>
  <si>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</si>
  <si>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</si>
  <si>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</si>
  <si>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</si>
  <si>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</si>
  <si>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</si>
  <si>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</si>
  <si>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</si>
  <si>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</si>
  <si>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</si>
  <si>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</si>
  <si>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</si>
  <si>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</si>
  <si>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</si>
  <si>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</si>
  <si>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</si>
  <si>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</si>
  <si>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</si>
  <si>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</si>
  <si>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</si>
  <si>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</si>
  <si>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</si>
  <si>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</si>
  <si>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</si>
  <si>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</si>
  <si>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</si>
  <si>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</si>
  <si>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</si>
  <si>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</si>
  <si>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</si>
  <si>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</si>
  <si>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</si>
  <si>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</si>
  <si>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</si>
  <si>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</si>
  <si>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</si>
  <si>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</si>
  <si>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</si>
  <si>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</si>
  <si>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</si>
  <si>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</si>
  <si>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</si>
  <si>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</si>
  <si>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</si>
  <si>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</si>
  <si>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</si>
  <si>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</si>
  <si>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</si>
  <si>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</si>
  <si>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</si>
  <si>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</si>
  <si>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</si>
  <si>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</si>
  <si>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</si>
  <si>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</si>
  <si>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</si>
  <si>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</si>
  <si>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</si>
  <si>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</si>
  <si>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</si>
  <si>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</si>
  <si>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</si>
  <si>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</si>
  <si>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</si>
  <si>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</si>
  <si>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</si>
  <si>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</si>
  <si>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</si>
  <si>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</si>
  <si>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</si>
  <si>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</si>
  <si>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</si>
  <si>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</si>
  <si>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</si>
  <si>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</si>
  <si>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</si>
  <si>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</si>
  <si>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</si>
  <si>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</si>
  <si>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</si>
  <si>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</si>
  <si>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</si>
  <si>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</si>
  <si>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</si>
  <si>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</si>
  <si>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</si>
  <si>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</si>
  <si>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</si>
  <si>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</si>
  <si>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</si>
  <si>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</si>
  <si>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</si>
  <si>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</si>
  <si>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</si>
  <si>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</si>
  <si>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</si>
  <si>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</si>
  <si>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</si>
  <si>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</si>
  <si>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</si>
  <si>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</si>
  <si>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</si>
  <si>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</si>
  <si>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</si>
  <si>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</si>
  <si>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</si>
  <si>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</si>
  <si>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</si>
  <si>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</si>
  <si>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</si>
  <si>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</si>
  <si>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</si>
  <si>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</si>
  <si>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</si>
  <si>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</si>
  <si>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</si>
  <si>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</si>
  <si>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</si>
  <si>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</si>
  <si>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</si>
  <si>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</si>
  <si>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</si>
  <si>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</si>
  <si>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</si>
  <si>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</si>
  <si>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</si>
  <si>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</si>
  <si>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</si>
  <si>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</si>
  <si>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</si>
  <si>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</si>
  <si>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</si>
  <si>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</si>
  <si>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</si>
  <si>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</si>
  <si>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</si>
  <si>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</si>
  <si>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</si>
  <si>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</si>
  <si>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</si>
  <si>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</si>
  <si>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</si>
  <si>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</si>
  <si>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</si>
  <si>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</si>
  <si>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</si>
  <si>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</si>
  <si>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</si>
  <si>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</si>
  <si>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</si>
  <si>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</si>
  <si>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</si>
  <si>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</si>
  <si>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</si>
  <si>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</si>
  <si>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</si>
  <si>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</si>
  <si>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</si>
  <si>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</si>
  <si>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</si>
  <si>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</si>
  <si>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</si>
  <si>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</si>
  <si>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</si>
  <si>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</si>
  <si>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</si>
  <si>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</si>
  <si>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</si>
  <si>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</si>
  <si>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</si>
  <si>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</si>
  <si>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</si>
  <si>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</si>
  <si>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</si>
  <si>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</si>
  <si>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</si>
  <si>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</si>
  <si>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</si>
  <si>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</si>
  <si>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</si>
  <si>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</si>
  <si>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</si>
  <si>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</si>
  <si>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</si>
  <si>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</si>
  <si>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</si>
  <si>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</si>
  <si>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</si>
  <si>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</si>
  <si>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</si>
  <si>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</si>
  <si>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</si>
  <si>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</si>
  <si>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</si>
  <si>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</si>
  <si>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</si>
  <si>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</si>
  <si>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</si>
  <si>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</si>
  <si>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</si>
  <si>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</si>
  <si>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</si>
  <si>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</si>
  <si>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</si>
  <si>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</si>
  <si>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</si>
  <si>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</si>
  <si>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</si>
  <si>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</si>
  <si>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</si>
  <si>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</si>
  <si>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</si>
  <si>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</si>
  <si>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</si>
  <si>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</si>
  <si>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</si>
  <si>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</si>
  <si>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</si>
  <si>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</si>
  <si>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</si>
  <si>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</si>
  <si>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</si>
  <si>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</si>
  <si>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</si>
  <si>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</si>
  <si>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</si>
  <si>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</si>
  <si>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</si>
  <si>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</si>
  <si>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</si>
  <si>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</si>
  <si>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</si>
  <si>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</si>
  <si>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</si>
  <si>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</si>
  <si>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</si>
  <si>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</si>
  <si>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</si>
  <si>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</si>
  <si>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</si>
  <si>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</si>
  <si>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</si>
  <si>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</si>
  <si>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</si>
  <si>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</si>
  <si>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</si>
  <si>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</si>
  <si>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</si>
  <si>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</si>
  <si>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</si>
  <si>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</si>
  <si>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</si>
  <si>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</si>
  <si>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</si>
  <si>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</si>
  <si>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</si>
  <si>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</si>
  <si>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</si>
  <si>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</si>
  <si>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</si>
  <si>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</si>
  <si>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</si>
  <si>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</si>
  <si>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</si>
  <si>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</si>
  <si>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</si>
  <si>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</si>
  <si>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</si>
  <si>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</si>
  <si>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</si>
  <si>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</si>
  <si>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</si>
  <si>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</si>
  <si>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</si>
  <si>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</si>
  <si>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</si>
  <si>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</si>
  <si>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</si>
  <si>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</si>
  <si>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</si>
  <si>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</si>
  <si>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</si>
  <si>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</si>
  <si>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</si>
  <si>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</si>
  <si>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</si>
  <si>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</si>
  <si>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</si>
  <si>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</si>
  <si>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</si>
  <si>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</si>
  <si>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</si>
  <si>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</si>
  <si>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</si>
  <si>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</si>
  <si>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</si>
  <si>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</si>
  <si>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</si>
  <si>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</si>
  <si>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</si>
  <si>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</si>
  <si>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</si>
  <si>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</si>
  <si>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</si>
  <si>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</si>
  <si>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</si>
  <si>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</si>
  <si>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</si>
  <si>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</si>
  <si>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</si>
  <si>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</si>
  <si>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</si>
  <si>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</si>
  <si>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</si>
  <si>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</si>
  <si>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</si>
  <si>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</si>
  <si>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</si>
  <si>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</si>
  <si>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</si>
  <si>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</si>
  <si>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</si>
  <si>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</si>
  <si>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</si>
  <si>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</si>
  <si>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</si>
  <si>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</si>
  <si>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</si>
  <si>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</si>
  <si>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</si>
  <si>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</si>
  <si>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</si>
  <si>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</si>
  <si>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</si>
  <si>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</si>
  <si>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</si>
  <si>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</si>
  <si>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</si>
  <si>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</si>
  <si>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</si>
  <si>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</si>
  <si>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</si>
  <si>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</si>
  <si>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</si>
  <si>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</si>
  <si>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</si>
  <si>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</si>
  <si>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</si>
  <si>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</si>
  <si>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</si>
  <si>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</si>
  <si>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</si>
  <si>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</si>
  <si>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</si>
  <si>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</si>
  <si>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</si>
  <si>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</si>
  <si>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</si>
  <si>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</si>
  <si>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</si>
  <si>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</si>
  <si>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</si>
  <si>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</si>
  <si>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</si>
  <si>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</si>
  <si>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</si>
  <si>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</si>
  <si>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</si>
  <si>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</si>
  <si>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</si>
  <si>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</si>
  <si>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</si>
  <si>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</si>
  <si>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</si>
  <si>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</si>
  <si>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</si>
  <si>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</si>
  <si>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</si>
  <si>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</si>
  <si>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</si>
  <si>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</si>
  <si>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</si>
  <si>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</si>
  <si>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</si>
  <si>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</si>
  <si>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</si>
  <si>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</si>
  <si>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</si>
  <si>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</si>
  <si>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</si>
  <si>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</si>
  <si>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</si>
  <si>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</si>
  <si>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</si>
  <si>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</si>
  <si>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</si>
  <si>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</si>
  <si>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</si>
  <si>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</si>
  <si>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</si>
  <si>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</si>
  <si>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</si>
  <si>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</si>
  <si>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</si>
  <si>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</si>
  <si>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</si>
  <si>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</si>
  <si>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</si>
  <si>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</si>
  <si>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</si>
  <si>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</si>
  <si>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</si>
  <si>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</si>
  <si>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</si>
  <si>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</si>
  <si>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</si>
  <si>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</si>
  <si>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</si>
  <si>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</si>
  <si>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</si>
  <si>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</si>
  <si>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</si>
  <si>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</si>
  <si>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</si>
  <si>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</si>
  <si>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</si>
  <si>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</si>
  <si>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</si>
  <si>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</si>
  <si>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</si>
  <si>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</si>
  <si>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</si>
  <si>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</si>
  <si>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</si>
  <si>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</si>
  <si>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</si>
  <si>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</si>
  <si>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</si>
  <si>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</si>
  <si>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</si>
  <si>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</si>
  <si>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</si>
  <si>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</si>
  <si>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</si>
  <si>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</si>
  <si>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</si>
  <si>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</si>
  <si>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</si>
  <si>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</si>
  <si>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</si>
  <si>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</si>
  <si>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</si>
  <si>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</si>
  <si>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</si>
  <si>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</si>
  <si>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</si>
  <si>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</si>
  <si>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</si>
  <si>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</si>
  <si>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</si>
  <si>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</si>
  <si>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</si>
  <si>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</si>
  <si>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</si>
  <si>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</si>
  <si>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</si>
  <si>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</si>
  <si>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</si>
  <si>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</si>
  <si>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</si>
  <si>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</si>
  <si>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</si>
  <si>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</si>
  <si>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</si>
  <si>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</si>
  <si>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</si>
  <si>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</si>
  <si>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</si>
  <si>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</si>
  <si>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</si>
  <si>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</si>
  <si>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</si>
  <si>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</si>
  <si>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</si>
  <si>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</si>
  <si>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</si>
  <si>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</si>
  <si>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</si>
  <si>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</si>
  <si>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</si>
  <si>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</si>
  <si>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</si>
  <si>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</si>
  <si>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</si>
  <si>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</si>
  <si>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</si>
  <si>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</si>
  <si>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</si>
  <si>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</si>
  <si>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</si>
  <si>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</si>
  <si>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</si>
  <si>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</si>
  <si>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</si>
  <si>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</si>
  <si>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</si>
  <si>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</si>
  <si>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</si>
  <si>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</si>
  <si>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</si>
  <si>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</si>
  <si>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</si>
  <si>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</si>
  <si>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</si>
  <si>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</si>
  <si>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</si>
  <si>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</si>
  <si>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</si>
  <si>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</si>
  <si>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</si>
  <si>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</si>
  <si>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</si>
  <si>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</si>
  <si>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</si>
  <si>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</si>
  <si>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</si>
  <si>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</si>
  <si>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</si>
  <si>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</si>
  <si>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</si>
  <si>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</si>
  <si>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</si>
  <si>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</si>
  <si>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</si>
  <si>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</si>
  <si>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</si>
  <si>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</si>
  <si>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</si>
  <si>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</si>
  <si>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</si>
  <si>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</si>
  <si>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</si>
  <si>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</si>
  <si>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</si>
  <si>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</si>
  <si>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</si>
  <si>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</si>
  <si>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</si>
  <si>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</si>
  <si>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</si>
  <si>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</si>
  <si>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</si>
  <si>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</si>
  <si>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</si>
  <si>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</si>
  <si>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</si>
  <si>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</si>
  <si>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</si>
  <si>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</si>
  <si>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</si>
  <si>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</si>
  <si>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</si>
  <si>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</si>
  <si>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</si>
  <si>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</si>
  <si>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</si>
  <si>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</si>
  <si>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</si>
  <si>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</si>
  <si>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</si>
  <si>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</si>
  <si>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</si>
  <si>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</si>
  <si>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</si>
  <si>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</si>
  <si>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</si>
  <si>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</si>
  <si>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</si>
  <si>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</si>
  <si>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</si>
  <si>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</si>
  <si>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</si>
  <si>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</si>
  <si>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</si>
  <si>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</si>
  <si>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</si>
  <si>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</si>
  <si>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</si>
  <si>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</si>
  <si>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</si>
  <si>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</si>
  <si>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</si>
  <si>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</si>
  <si>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</si>
  <si>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</si>
  <si>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</si>
  <si>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</si>
  <si>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</si>
  <si>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</si>
  <si>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</si>
  <si>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</si>
  <si>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</si>
  <si>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</si>
  <si>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</si>
  <si>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</si>
  <si>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</si>
  <si>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</si>
  <si>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</si>
  <si>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</si>
  <si>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</si>
  <si>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</si>
  <si>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</si>
  <si>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</si>
  <si>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</si>
  <si>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</si>
  <si>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</si>
  <si>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</si>
  <si>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</si>
  <si>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</si>
  <si>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</si>
  <si>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</si>
  <si>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</si>
  <si>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</si>
  <si>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</si>
  <si>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</si>
  <si>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</si>
  <si>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</si>
  <si>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</si>
  <si>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</si>
  <si>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</si>
  <si>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</si>
  <si>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</si>
  <si>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</si>
  <si>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</si>
  <si>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</si>
  <si>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</si>
  <si>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</si>
  <si>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</si>
  <si>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</si>
  <si>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</si>
  <si>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</si>
  <si>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</si>
  <si>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</si>
  <si>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</si>
  <si>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</si>
  <si>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</si>
  <si>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</si>
  <si>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</si>
  <si>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</si>
  <si>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</si>
  <si>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</si>
  <si>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</si>
  <si>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</si>
  <si>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</si>
  <si>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</si>
  <si>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</si>
  <si>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</si>
  <si>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</si>
  <si>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</si>
  <si>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</si>
  <si>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</si>
  <si>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</si>
  <si>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</si>
  <si>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</si>
  <si>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</si>
  <si>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</si>
  <si>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</si>
  <si>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</si>
  <si>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</si>
  <si>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</si>
  <si>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</si>
  <si>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</si>
  <si>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</si>
  <si>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</si>
  <si>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</si>
  <si>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</si>
  <si>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</si>
  <si>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</si>
  <si>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</si>
  <si>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</si>
  <si>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</si>
  <si>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</si>
  <si>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</si>
  <si>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</si>
  <si>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</si>
  <si>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</si>
  <si>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</si>
  <si>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</si>
  <si>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</si>
  <si>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</si>
  <si>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</si>
  <si>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</si>
  <si>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</si>
  <si>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</si>
  <si>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</si>
  <si>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</si>
  <si>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</si>
  <si>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</si>
  <si>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</si>
  <si>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</si>
  <si>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</si>
  <si>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</si>
  <si>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</si>
  <si>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</si>
  <si>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</si>
  <si>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</si>
  <si>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</si>
  <si>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</si>
  <si>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</si>
  <si>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</si>
  <si>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</si>
  <si>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</si>
  <si>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</si>
  <si>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</si>
  <si>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</si>
  <si>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</si>
  <si>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</si>
  <si>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</si>
  <si>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</si>
  <si>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</si>
  <si>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</si>
  <si>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</si>
  <si>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</si>
  <si>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</si>
  <si>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</si>
  <si>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</si>
  <si>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</si>
  <si>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</si>
  <si>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</si>
  <si>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</si>
  <si>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</si>
  <si>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</si>
  <si>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</si>
  <si>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</si>
  <si>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</si>
  <si>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</si>
  <si>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</si>
  <si>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</si>
  <si>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</si>
  <si>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</si>
  <si>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</si>
  <si>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</si>
  <si>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</si>
  <si>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</si>
  <si>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</si>
  <si>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</si>
  <si>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</si>
  <si>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</si>
  <si>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</si>
  <si>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</si>
  <si>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</si>
  <si>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</si>
  <si>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</si>
  <si>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</si>
  <si>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</si>
  <si>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</si>
  <si>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</si>
  <si>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</si>
  <si>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</si>
  <si>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</si>
  <si>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</si>
  <si>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</si>
  <si>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</si>
  <si>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</si>
  <si>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</si>
  <si>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</si>
  <si>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</si>
  <si>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</si>
  <si>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</si>
  <si>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</si>
  <si>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</si>
  <si>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</si>
  <si>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</si>
  <si>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</si>
  <si>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</si>
  <si>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</si>
  <si>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</si>
  <si>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</si>
  <si>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</si>
  <si>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</si>
  <si>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</si>
  <si>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</si>
  <si>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</si>
  <si>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</si>
  <si>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</si>
  <si>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</si>
  <si>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</si>
  <si>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</si>
  <si>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</si>
  <si>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</si>
  <si>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</si>
  <si>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</si>
  <si>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</si>
  <si>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</si>
  <si>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</si>
  <si>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</si>
  <si>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</si>
  <si>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</si>
  <si>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</si>
  <si>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</si>
  <si>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</si>
  <si>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</si>
  <si>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</si>
  <si>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</si>
  <si>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</si>
  <si>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</si>
  <si>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</si>
  <si>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</si>
  <si>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</si>
  <si>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</si>
  <si>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</si>
  <si>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</si>
  <si>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</si>
  <si>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</si>
  <si>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</si>
  <si>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</si>
  <si>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</si>
  <si>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</si>
  <si>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</si>
  <si>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</si>
  <si>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</si>
  <si>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</si>
  <si>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</si>
  <si>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</si>
  <si>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</si>
  <si>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</si>
  <si>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</si>
  <si>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</si>
  <si>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</si>
  <si>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</si>
  <si>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</si>
  <si>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</si>
  <si>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</si>
  <si>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</si>
  <si>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</si>
  <si>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</si>
  <si>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</si>
  <si>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</si>
  <si>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</si>
  <si>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</si>
  <si>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</si>
  <si>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</si>
  <si>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</si>
  <si>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</si>
  <si>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</si>
  <si>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</si>
  <si>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</si>
  <si>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</si>
  <si>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</si>
  <si>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</si>
  <si>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</si>
  <si>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</si>
  <si>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</si>
  <si>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</si>
  <si>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</si>
  <si>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</si>
  <si>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</si>
  <si>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</si>
  <si>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</si>
  <si>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</si>
  <si>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</si>
  <si>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</si>
  <si>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</si>
  <si>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</si>
  <si>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</si>
  <si>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</si>
  <si>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</si>
  <si>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</si>
  <si>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</si>
  <si>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</si>
  <si>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</si>
  <si>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</si>
  <si>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</si>
  <si>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</si>
  <si>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</si>
  <si>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</si>
  <si>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</si>
  <si>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</si>
  <si>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</si>
  <si>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</si>
  <si>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</si>
  <si>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</si>
  <si>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</si>
  <si>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</si>
  <si>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</si>
  <si>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</si>
  <si>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</si>
  <si>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</si>
  <si>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</si>
  <si>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</si>
  <si>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</si>
  <si>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</si>
  <si>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</si>
  <si>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</si>
  <si>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</si>
  <si>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</si>
  <si>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</si>
  <si>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</si>
  <si>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</si>
  <si>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</si>
  <si>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</si>
  <si>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</si>
  <si>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</si>
  <si>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</si>
  <si>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</si>
  <si>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</si>
  <si>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</si>
  <si>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</si>
  <si>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</si>
  <si>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</si>
  <si>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</si>
  <si>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</si>
  <si>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</si>
  <si>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</si>
  <si>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</si>
  <si>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</si>
  <si>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</si>
  <si>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</si>
  <si>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</si>
  <si>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</si>
  <si>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</si>
  <si>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</si>
  <si>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</si>
  <si>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</si>
  <si>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</si>
  <si>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</si>
  <si>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</si>
  <si>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</si>
  <si>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</si>
  <si>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</si>
  <si>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</si>
  <si>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</si>
  <si>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</si>
  <si>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</si>
  <si>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</si>
  <si>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</si>
  <si>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</si>
  <si>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</si>
  <si>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</si>
  <si>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</si>
  <si>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</si>
  <si>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</si>
  <si>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</si>
  <si>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</si>
  <si>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</si>
  <si>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</si>
  <si>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</si>
  <si>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</si>
  <si>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</si>
  <si>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</si>
  <si>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</si>
  <si>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</si>
  <si>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</si>
  <si>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</si>
  <si>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</si>
  <si>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</si>
  <si>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</si>
  <si>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</si>
  <si>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</si>
  <si>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</si>
  <si>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</si>
  <si>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</si>
  <si>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</si>
  <si>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</si>
  <si>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</si>
  <si>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</si>
  <si>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</si>
  <si>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</si>
  <si>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</si>
  <si>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</si>
  <si>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</si>
  <si>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</si>
  <si>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</si>
  <si>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</si>
  <si>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</si>
  <si>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</si>
  <si>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</si>
  <si>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</si>
  <si>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</si>
  <si>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</si>
  <si>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</si>
  <si>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</si>
  <si>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</si>
  <si>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</si>
  <si>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</si>
  <si>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</si>
  <si>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</si>
  <si>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</si>
  <si>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</si>
  <si>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</si>
  <si>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</si>
  <si>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</si>
  <si>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</si>
  <si>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</si>
  <si>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</si>
  <si>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</si>
  <si>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</si>
  <si>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</si>
  <si>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</si>
  <si>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</si>
  <si>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</si>
  <si>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</si>
  <si>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</si>
  <si>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</si>
  <si>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</si>
  <si>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</si>
  <si>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</si>
  <si>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</si>
  <si>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</si>
  <si>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</si>
  <si>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</si>
  <si>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</si>
  <si>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</si>
  <si>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</si>
  <si>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</si>
  <si>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</si>
  <si>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</si>
  <si>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</si>
  <si>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</si>
  <si>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</si>
  <si>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</si>
  <si>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</si>
  <si>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</si>
  <si>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</si>
  <si>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</si>
  <si>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</si>
  <si>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</si>
  <si>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</si>
  <si>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</si>
  <si>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</si>
  <si>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</si>
  <si>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</si>
  <si>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</si>
  <si>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</si>
  <si>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</si>
  <si>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</si>
  <si>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</si>
  <si>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</si>
  <si>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</si>
  <si>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</si>
  <si>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</si>
  <si>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</si>
  <si>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</si>
  <si>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</si>
  <si>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</si>
  <si>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</si>
  <si>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</si>
  <si>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</si>
  <si>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</si>
  <si>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</si>
  <si>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</si>
  <si>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</si>
  <si>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</si>
  <si>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</si>
  <si>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</si>
  <si>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</si>
  <si>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</si>
  <si>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</si>
  <si>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</si>
  <si>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</si>
  <si>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</si>
  <si>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</si>
  <si>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</si>
  <si>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</si>
  <si>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</si>
  <si>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</si>
  <si>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</si>
  <si>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</si>
  <si>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</si>
  <si>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</si>
  <si>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</si>
  <si>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</si>
  <si>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</si>
  <si>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</si>
  <si>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</si>
  <si>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</si>
  <si>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</si>
  <si>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</si>
  <si>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</si>
  <si>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</si>
  <si>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</si>
  <si>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</si>
  <si>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</si>
  <si>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</si>
  <si>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</si>
  <si>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</si>
  <si>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</si>
  <si>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</si>
  <si>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</si>
  <si>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</si>
  <si>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</si>
  <si>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</si>
  <si>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</si>
  <si>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</si>
  <si>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</si>
  <si>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</si>
  <si>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</si>
  <si>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</si>
  <si>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</si>
  <si>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</si>
  <si>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</si>
  <si>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</si>
  <si>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</si>
  <si>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</si>
  <si>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</si>
  <si>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</si>
  <si>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</si>
  <si>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</si>
  <si>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</si>
  <si>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</si>
  <si>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</si>
  <si>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</si>
  <si>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</si>
  <si>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</si>
  <si>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</si>
  <si>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</si>
  <si>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</si>
  <si>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</si>
  <si>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</si>
  <si>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</si>
  <si>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</si>
  <si>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</si>
  <si>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</si>
  <si>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</si>
  <si>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</si>
  <si>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</si>
  <si>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</si>
  <si>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</si>
  <si>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</si>
  <si>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</si>
  <si>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</si>
  <si>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</si>
  <si>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</si>
  <si>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</si>
  <si>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</si>
  <si>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</si>
  <si>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</si>
  <si>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</si>
  <si>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</si>
  <si>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</si>
  <si>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</si>
  <si>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</si>
  <si>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</si>
  <si>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</si>
  <si>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</si>
  <si>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</si>
  <si>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</si>
  <si>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</si>
  <si>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</si>
  <si>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</si>
  <si>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</si>
  <si>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</si>
  <si>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</si>
  <si>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</si>
  <si>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</si>
  <si>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</si>
  <si>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</si>
  <si>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</si>
  <si>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</si>
  <si>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</si>
  <si>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</si>
  <si>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</si>
  <si>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</si>
  <si>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</si>
  <si>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</si>
  <si>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</si>
  <si>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</si>
  <si>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</si>
  <si>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</si>
  <si>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</si>
  <si>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</si>
  <si>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</si>
  <si>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</si>
  <si>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</si>
  <si>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</si>
  <si>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</si>
  <si>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</si>
  <si>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</si>
  <si>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</si>
  <si>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</si>
  <si>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</si>
  <si>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</si>
  <si>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</si>
  <si>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</si>
  <si>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</si>
  <si>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</si>
  <si>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</si>
  <si>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</si>
  <si>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</si>
  <si>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</si>
  <si>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</si>
  <si>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</si>
  <si>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</si>
  <si>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</si>
  <si>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</si>
  <si>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</si>
  <si>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</si>
  <si>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</si>
  <si>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</si>
  <si>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</si>
  <si>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</si>
  <si>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</si>
  <si>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</si>
  <si>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</si>
  <si>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</si>
  <si>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</si>
  <si>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</si>
  <si>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</si>
  <si>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</si>
  <si>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</si>
  <si>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</si>
  <si>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</si>
  <si>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</si>
  <si>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</si>
  <si>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</si>
  <si>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</si>
  <si>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</si>
  <si>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</si>
  <si>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</si>
  <si>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</si>
  <si>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</si>
  <si>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</si>
  <si>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</si>
  <si>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</si>
  <si>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</si>
  <si>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</si>
  <si>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</si>
  <si>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</si>
  <si>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</si>
  <si>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</si>
  <si>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</si>
  <si>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</si>
  <si>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</si>
  <si>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</si>
  <si>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</si>
  <si>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</si>
  <si>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</si>
  <si>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</si>
  <si>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</si>
  <si>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</si>
  <si>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</si>
  <si>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</si>
  <si>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</si>
  <si>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</si>
  <si>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</si>
  <si>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</si>
  <si>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</si>
  <si>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</si>
  <si>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</si>
  <si>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</si>
  <si>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</si>
  <si>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</si>
  <si>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</si>
  <si>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</si>
  <si>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</si>
  <si>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</si>
  <si>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</si>
  <si>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</si>
  <si>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</si>
  <si>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</si>
  <si>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</si>
  <si>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</si>
  <si>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</si>
  <si>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</si>
  <si>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</si>
  <si>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</si>
  <si>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</si>
  <si>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</si>
  <si>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</si>
  <si>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</si>
  <si>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</si>
  <si>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</si>
  <si>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</si>
  <si>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</si>
  <si>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</si>
  <si>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</si>
  <si>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</si>
  <si>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</si>
  <si>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</si>
  <si>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</si>
  <si>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</si>
  <si>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</si>
  <si>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</si>
  <si>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</si>
  <si>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</si>
  <si>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</si>
  <si>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</si>
  <si>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</si>
  <si>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</si>
  <si>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</si>
  <si>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</si>
  <si>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</si>
  <si>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</si>
  <si>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</si>
  <si>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</si>
  <si>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</si>
  <si>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</si>
  <si>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</si>
  <si>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</si>
  <si>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</si>
  <si>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</si>
  <si>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</si>
  <si>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</si>
  <si>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</si>
  <si>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</si>
  <si>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</si>
  <si>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</si>
  <si>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</si>
  <si>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</si>
  <si>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</si>
  <si>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</si>
  <si>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</si>
  <si>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</si>
  <si>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</si>
  <si>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</si>
  <si>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</si>
  <si>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</si>
  <si>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</si>
  <si>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</si>
  <si>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</si>
  <si>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</si>
  <si>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</si>
  <si>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</si>
  <si>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</si>
  <si>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</si>
  <si>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</si>
  <si>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</si>
  <si>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</si>
  <si>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</si>
  <si>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</si>
  <si>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</si>
  <si>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</si>
  <si>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</si>
  <si>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</si>
  <si>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</si>
  <si>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</si>
  <si>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</si>
  <si>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</si>
  <si>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</si>
  <si>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</si>
  <si>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</si>
  <si>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</si>
  <si>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</si>
  <si>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</si>
  <si>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</si>
  <si>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</si>
  <si>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</si>
  <si>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</si>
  <si>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</si>
  <si>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</si>
  <si>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</si>
  <si>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</si>
  <si>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</si>
  <si>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</si>
  <si>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</si>
  <si>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</si>
  <si>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</si>
  <si>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</si>
  <si>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</si>
  <si>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</si>
  <si>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</si>
  <si>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</si>
  <si>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</si>
  <si>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</si>
  <si>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</si>
  <si>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</si>
  <si>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</si>
  <si>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</si>
  <si>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</si>
  <si>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</si>
  <si>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</si>
  <si>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</si>
  <si>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</si>
  <si>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</si>
  <si>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</si>
  <si>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</si>
  <si>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</si>
  <si>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</si>
  <si>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</si>
  <si>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</si>
  <si>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</si>
  <si>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</si>
  <si>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</si>
  <si>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</si>
  <si>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</si>
  <si>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</si>
  <si>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</si>
  <si>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</si>
  <si>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</si>
  <si>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</si>
  <si>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</si>
  <si>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</si>
  <si>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</si>
  <si>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</si>
  <si>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</si>
  <si>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</si>
  <si>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</si>
  <si>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</si>
  <si>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</si>
  <si>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</si>
  <si>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</si>
  <si>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</si>
  <si>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</si>
  <si>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</si>
  <si>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</si>
  <si>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</si>
  <si>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</si>
  <si>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</si>
  <si>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</si>
  <si>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</si>
  <si>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</si>
  <si>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</si>
  <si>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</si>
  <si>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</si>
  <si>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</si>
  <si>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</si>
  <si>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</si>
  <si>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</si>
  <si>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</si>
  <si>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</si>
  <si>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</si>
  <si>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</si>
  <si>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</si>
  <si>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</si>
  <si>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</si>
  <si>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</si>
  <si>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</si>
  <si>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</si>
  <si>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</si>
  <si>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</si>
  <si>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</si>
  <si>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</si>
  <si>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</si>
  <si>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</si>
  <si>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</si>
  <si>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</si>
  <si>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</si>
  <si>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</si>
  <si>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</si>
  <si>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</si>
  <si>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</si>
  <si>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</si>
  <si>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</si>
  <si>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</si>
  <si>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</si>
  <si>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</si>
  <si>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</si>
  <si>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</si>
  <si>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</si>
  <si>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</si>
  <si>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</si>
  <si>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</si>
  <si>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</si>
  <si>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</si>
  <si>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</si>
  <si>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</si>
  <si>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</si>
  <si>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</si>
  <si>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</si>
  <si>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</si>
  <si>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</si>
  <si>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</si>
  <si>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</si>
  <si>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</si>
  <si>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</si>
  <si>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</si>
  <si>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</si>
  <si>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</si>
  <si>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</si>
  <si>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</si>
  <si>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</si>
  <si>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</si>
  <si>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</si>
  <si>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</si>
  <si>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</si>
  <si>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</si>
  <si>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</si>
  <si>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</si>
  <si>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</si>
  <si>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</si>
  <si>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</si>
  <si>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</si>
  <si>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</si>
  <si>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</si>
  <si>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</si>
  <si>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</si>
  <si>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</si>
  <si>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</si>
  <si>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</si>
  <si>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</si>
  <si>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</si>
  <si>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</si>
  <si>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</si>
  <si>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</si>
  <si>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</si>
  <si>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</si>
  <si>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</si>
  <si>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</si>
  <si>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</si>
  <si>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</si>
  <si>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</si>
  <si>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</si>
  <si>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</si>
  <si>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</si>
  <si>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</si>
  <si>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</si>
  <si>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</si>
  <si>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</si>
  <si>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</si>
  <si>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</si>
  <si>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</si>
  <si>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</si>
  <si>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</si>
  <si>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</si>
  <si>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</si>
  <si>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</si>
  <si>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</si>
  <si>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</si>
  <si>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</si>
  <si>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</si>
  <si>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</si>
  <si>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</si>
  <si>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</si>
  <si>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</si>
  <si>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</si>
  <si>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</si>
  <si>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</si>
  <si>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</si>
  <si>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</si>
  <si>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</si>
  <si>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</si>
  <si>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</si>
  <si>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</si>
  <si>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</si>
  <si>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</si>
  <si>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</si>
  <si>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</si>
  <si>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</si>
  <si>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</si>
  <si>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</si>
  <si>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</si>
  <si>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</si>
  <si>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</si>
  <si>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</si>
  <si>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</si>
  <si>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</si>
  <si>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</si>
  <si>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</si>
  <si>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</si>
  <si>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</si>
  <si>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</si>
  <si>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</si>
  <si>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</si>
  <si>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</si>
  <si>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</si>
  <si>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</si>
  <si>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</si>
  <si>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</si>
  <si>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</si>
  <si>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</si>
  <si>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</si>
  <si>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</si>
  <si>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</si>
  <si>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</si>
  <si>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</si>
  <si>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</si>
  <si>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</si>
  <si>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</si>
  <si>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</si>
  <si>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</si>
  <si>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</si>
  <si>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</si>
  <si>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</si>
  <si>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</si>
  <si>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</si>
  <si>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</si>
  <si>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</si>
  <si>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</si>
  <si>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</si>
  <si>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</si>
  <si>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</si>
  <si>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</si>
  <si>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</si>
  <si>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</si>
  <si>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</si>
  <si>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</si>
  <si>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</si>
  <si>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</si>
  <si>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</si>
  <si>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</si>
  <si>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</si>
  <si>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</si>
  <si>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</si>
  <si>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</si>
  <si>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</si>
  <si>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</si>
  <si>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</si>
  <si>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</si>
  <si>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</si>
  <si>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</si>
  <si>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</si>
  <si>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</si>
  <si>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</si>
  <si>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</si>
  <si>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</si>
  <si>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</si>
  <si>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</si>
  <si>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</si>
  <si>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</si>
  <si>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</si>
  <si>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</si>
  <si>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</si>
  <si>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</si>
  <si>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</si>
  <si>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</si>
  <si>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</si>
  <si>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</si>
  <si>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</si>
  <si>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</si>
  <si>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</si>
  <si>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</si>
  <si>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</si>
  <si>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</si>
  <si>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</si>
  <si>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</si>
  <si>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</si>
  <si>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</si>
  <si>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</si>
  <si>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</si>
  <si>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</si>
  <si>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</si>
  <si>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</si>
  <si>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</si>
  <si>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</si>
  <si>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</si>
  <si>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</si>
  <si>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</si>
  <si>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</si>
  <si>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</si>
  <si>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</si>
  <si>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</si>
  <si>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</si>
  <si>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</si>
  <si>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</si>
  <si>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</si>
  <si>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</si>
  <si>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</si>
  <si>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</si>
  <si>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</si>
  <si>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</si>
  <si>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</si>
  <si>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</si>
  <si>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</si>
  <si>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</si>
  <si>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</si>
  <si>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</si>
  <si>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</si>
  <si>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</si>
  <si>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</si>
  <si>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</si>
  <si>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</si>
  <si>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</si>
  <si>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</si>
  <si>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</si>
  <si>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</si>
  <si>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</si>
  <si>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</si>
  <si>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</si>
  <si>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</si>
  <si>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</si>
  <si>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</si>
  <si>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</si>
  <si>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</si>
  <si>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</si>
  <si>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</si>
  <si>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</si>
  <si>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</si>
  <si>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</si>
  <si>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</si>
  <si>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</si>
  <si>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</si>
  <si>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</si>
  <si>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</si>
  <si>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</si>
  <si>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</si>
  <si>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</si>
  <si>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</si>
  <si>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</si>
  <si>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</si>
  <si>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</si>
  <si>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</si>
  <si>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</si>
  <si>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</si>
  <si>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</si>
  <si>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</si>
  <si>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</si>
  <si>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</si>
  <si>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</si>
  <si>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</si>
  <si>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</si>
  <si>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</si>
  <si>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</si>
  <si>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</si>
  <si>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</si>
  <si>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</si>
  <si>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</si>
  <si>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</si>
  <si>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</si>
  <si>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</si>
  <si>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</si>
  <si>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</si>
  <si>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</si>
  <si>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</si>
  <si>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</si>
  <si>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</si>
  <si>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</si>
  <si>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</si>
  <si>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</si>
  <si>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</si>
  <si>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</si>
  <si>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</si>
  <si>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</si>
  <si>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</si>
  <si>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</si>
  <si>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</si>
  <si>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</si>
  <si>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</si>
  <si>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</si>
  <si>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</si>
  <si>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</si>
  <si>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</si>
  <si>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</si>
  <si>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</si>
  <si>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</si>
  <si>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</si>
  <si>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</si>
  <si>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</si>
  <si>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</si>
  <si>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</si>
  <si>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</si>
  <si>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</si>
  <si>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</si>
  <si>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</si>
  <si>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</si>
  <si>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</si>
  <si>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</si>
  <si>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</si>
  <si>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</si>
  <si>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</si>
  <si>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</si>
  <si>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</si>
  <si>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</si>
  <si>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</si>
  <si>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</si>
  <si>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</si>
  <si>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</si>
  <si>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</si>
  <si>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</si>
  <si>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</si>
  <si>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</si>
  <si>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</si>
  <si>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</si>
  <si>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</si>
  <si>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</si>
  <si>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</si>
  <si>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</si>
  <si>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</si>
  <si>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</si>
  <si>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</si>
  <si>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</si>
  <si>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</si>
  <si>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</si>
  <si>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</si>
  <si>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</si>
  <si>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</si>
  <si>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</si>
  <si>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</si>
  <si>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</si>
  <si>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</si>
  <si>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</si>
  <si>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</si>
  <si>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</si>
  <si>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</si>
  <si>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</si>
  <si>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</si>
  <si>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</si>
  <si>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</si>
  <si>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</si>
  <si>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</si>
  <si>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</si>
  <si>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</si>
  <si>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</si>
  <si>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</si>
  <si>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</si>
  <si>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</si>
  <si>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</si>
  <si>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</si>
  <si>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</si>
  <si>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</si>
  <si>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</si>
  <si>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</si>
  <si>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</si>
  <si>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</si>
  <si>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</si>
  <si>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</si>
  <si>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</si>
  <si>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</si>
  <si>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</si>
  <si>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</si>
  <si>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</si>
  <si>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</si>
  <si>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</si>
  <si>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</si>
  <si>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</si>
  <si>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</si>
  <si>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</si>
  <si>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</si>
  <si>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</si>
  <si>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</si>
  <si>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</si>
  <si>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</si>
  <si>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</si>
  <si>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</si>
  <si>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</si>
  <si>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</si>
  <si>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</si>
  <si>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</si>
  <si>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</si>
  <si>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</si>
  <si>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</si>
  <si>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</si>
  <si>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</si>
  <si>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</si>
  <si>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</si>
  <si>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</si>
  <si>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</si>
  <si>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</si>
  <si>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</si>
  <si>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</si>
  <si>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</si>
  <si>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</si>
  <si>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</si>
  <si>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</si>
  <si>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</si>
  <si>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</si>
  <si>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</si>
  <si>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</si>
  <si>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</si>
  <si>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</si>
  <si>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</si>
  <si>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</si>
  <si>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</si>
  <si>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</si>
  <si>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</si>
  <si>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</si>
  <si>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</si>
  <si>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</si>
  <si>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</si>
  <si>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</si>
  <si>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</si>
  <si>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</si>
  <si>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</si>
  <si>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</si>
  <si>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</si>
  <si>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</si>
  <si>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</si>
  <si>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</si>
  <si>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</si>
  <si>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</si>
  <si>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</si>
  <si>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</si>
  <si>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</si>
  <si>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</si>
  <si>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</si>
  <si>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</si>
  <si>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</si>
  <si>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</si>
  <si>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</si>
  <si>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</si>
  <si>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</si>
  <si>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</si>
  <si>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</si>
  <si>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</si>
  <si>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</si>
  <si>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</si>
  <si>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</si>
  <si>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</si>
  <si>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</si>
  <si>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</si>
  <si>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</si>
  <si>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</si>
  <si>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</si>
  <si>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</si>
  <si>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</si>
  <si>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</si>
  <si>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</si>
  <si>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</si>
  <si>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</si>
  <si>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</si>
  <si>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</si>
  <si>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</si>
  <si>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</si>
  <si>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</si>
  <si>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</si>
  <si>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</si>
  <si>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</si>
  <si>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</si>
  <si>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</si>
  <si>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</si>
  <si>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</si>
  <si>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</si>
  <si>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</si>
  <si>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</si>
  <si>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</si>
  <si>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</si>
  <si>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</si>
  <si>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</si>
  <si>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</si>
  <si>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</si>
  <si>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</si>
  <si>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</si>
  <si>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</si>
  <si>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</si>
  <si>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</si>
  <si>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</si>
  <si>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</si>
  <si>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</si>
  <si>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</si>
  <si>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</si>
  <si>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</si>
  <si>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</si>
  <si>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</si>
  <si>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</si>
  <si>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</si>
  <si>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</si>
  <si>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</si>
  <si>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</si>
  <si>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</si>
  <si>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</si>
  <si>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</si>
  <si>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</si>
  <si>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</si>
  <si>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</si>
  <si>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</si>
  <si>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</si>
  <si>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</si>
  <si>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</si>
  <si>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</si>
  <si>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</si>
  <si>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</si>
  <si>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</si>
  <si>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</si>
  <si>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</si>
  <si>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</si>
  <si>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</si>
  <si>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</si>
  <si>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</si>
  <si>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</si>
  <si>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</si>
  <si>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</si>
  <si>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</si>
  <si>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</si>
  <si>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</si>
  <si>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</si>
  <si>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</si>
  <si>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</si>
  <si>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</si>
  <si>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</si>
  <si>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</si>
  <si>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</si>
  <si>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</si>
  <si>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</si>
  <si>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</si>
  <si>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</si>
  <si>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</si>
  <si>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</si>
  <si>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</si>
  <si>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</si>
  <si>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</si>
  <si>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</si>
  <si>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</si>
  <si>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</si>
  <si>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</si>
  <si>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</si>
  <si>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</si>
  <si>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</si>
  <si>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</si>
  <si>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</si>
  <si>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</si>
  <si>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</si>
  <si>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</si>
  <si>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</si>
  <si>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</si>
  <si>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</si>
  <si>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</si>
  <si>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</si>
  <si>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</si>
  <si>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</si>
  <si>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</si>
  <si>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</si>
  <si>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</si>
  <si>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</si>
  <si>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</si>
  <si>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</si>
  <si>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</si>
  <si>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</si>
  <si>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</si>
  <si>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</si>
  <si>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</si>
  <si>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</si>
  <si>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</si>
  <si>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</si>
  <si>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</si>
  <si>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</si>
  <si>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</si>
  <si>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</si>
  <si>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</si>
  <si>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</si>
  <si>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</si>
  <si>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</si>
  <si>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</si>
  <si>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</si>
  <si>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</si>
  <si>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</si>
  <si>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</si>
  <si>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</si>
  <si>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</si>
  <si>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</si>
  <si>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</si>
  <si>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</si>
  <si>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</si>
  <si>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</si>
  <si>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</si>
  <si>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</si>
  <si>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</si>
  <si>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</si>
  <si>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</si>
  <si>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</si>
  <si>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</si>
  <si>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</si>
  <si>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</si>
  <si>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</si>
  <si>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</si>
  <si>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</si>
  <si>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</si>
  <si>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</si>
  <si>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</si>
  <si>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</si>
  <si>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</si>
  <si>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</si>
  <si>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</si>
  <si>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</si>
  <si>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</si>
  <si>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</si>
  <si>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</si>
  <si>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</si>
  <si>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</si>
  <si>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</si>
  <si>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</si>
  <si>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</si>
  <si>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</si>
  <si>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</si>
  <si>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</si>
  <si>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</si>
  <si>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</si>
  <si>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</si>
  <si>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</si>
  <si>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</si>
  <si>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</si>
  <si>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</si>
  <si>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</si>
  <si>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</si>
  <si>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</si>
  <si>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</si>
  <si>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</si>
  <si>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</si>
  <si>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</si>
  <si>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</si>
  <si>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</si>
  <si>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</si>
  <si>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</si>
  <si>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</si>
  <si>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</si>
  <si>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</si>
  <si>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</si>
  <si>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</si>
  <si>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</si>
  <si>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</si>
  <si>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</si>
  <si>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</si>
  <si>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</si>
  <si>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</si>
  <si>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</si>
  <si>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</si>
  <si>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</si>
  <si>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</si>
  <si>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</si>
  <si>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</si>
  <si>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</si>
  <si>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</si>
  <si>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</si>
  <si>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</si>
  <si>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</si>
  <si>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</si>
  <si>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</si>
  <si>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</si>
  <si>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</si>
  <si>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</si>
  <si>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</si>
  <si>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</si>
  <si>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</si>
  <si>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</si>
  <si>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</si>
  <si>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</si>
  <si>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</si>
  <si>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</si>
  <si>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</si>
  <si>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</si>
  <si>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</si>
  <si>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</si>
  <si>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</si>
  <si>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</si>
  <si>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</si>
  <si>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</si>
  <si>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</si>
  <si>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</si>
  <si>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</si>
  <si>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</si>
  <si>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</si>
  <si>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</si>
  <si>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</si>
  <si>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</si>
  <si>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</si>
  <si>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</si>
  <si>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</si>
  <si>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</si>
  <si>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</si>
  <si>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</si>
  <si>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</si>
  <si>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</si>
  <si>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</si>
  <si>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</si>
  <si>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</si>
  <si>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</si>
  <si>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</si>
  <si>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</si>
  <si>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</si>
  <si>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</si>
  <si>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</si>
  <si>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</si>
  <si>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</si>
  <si>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</si>
  <si>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</si>
  <si>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</si>
  <si>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</si>
  <si>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</si>
  <si>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</si>
  <si>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</si>
  <si>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</si>
  <si>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</si>
  <si>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</si>
  <si>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</si>
  <si>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</si>
  <si>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</si>
  <si>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</si>
  <si>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</si>
  <si>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</si>
  <si>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</si>
  <si>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</si>
  <si>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</si>
  <si>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</si>
  <si>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</si>
  <si>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</si>
  <si>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</si>
  <si>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</si>
  <si>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</si>
  <si>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</si>
  <si>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</si>
  <si>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</si>
  <si>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</si>
  <si>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</si>
  <si>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</si>
  <si>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</si>
  <si>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</si>
  <si>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</si>
  <si>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</si>
  <si>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</si>
  <si>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</si>
  <si>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</si>
  <si>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</si>
  <si>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</si>
  <si>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</si>
  <si>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</si>
  <si>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</si>
  <si>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</si>
  <si>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</si>
  <si>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</si>
  <si>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</si>
  <si>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</si>
  <si>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</si>
  <si>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</si>
  <si>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</si>
  <si>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</si>
  <si>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</si>
  <si>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</si>
  <si>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</si>
  <si>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</si>
  <si>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</si>
  <si>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</si>
  <si>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</si>
  <si>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</si>
  <si>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</si>
  <si>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</si>
  <si>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</si>
  <si>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</si>
  <si>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</si>
  <si>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</si>
  <si>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</si>
  <si>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</si>
  <si>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</si>
  <si>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</si>
  <si>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</si>
  <si>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</si>
  <si>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</si>
  <si>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</si>
  <si>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</si>
  <si>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</si>
  <si>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</si>
  <si>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</si>
  <si>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</si>
  <si>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</si>
  <si>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</si>
  <si>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</si>
  <si>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</si>
  <si>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</si>
  <si>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</si>
  <si>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</si>
  <si>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</si>
  <si>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</si>
  <si>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</si>
  <si>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</si>
  <si>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</si>
  <si>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</si>
  <si>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</si>
  <si>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</si>
  <si>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</si>
  <si>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</si>
  <si>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</si>
  <si>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</si>
  <si>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</si>
  <si>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</si>
  <si>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</si>
  <si>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</si>
  <si>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</si>
  <si>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</si>
  <si>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</si>
  <si>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</si>
  <si>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</si>
  <si>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</si>
  <si>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</si>
  <si>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</si>
  <si>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</si>
  <si>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</si>
  <si>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</si>
  <si>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</si>
  <si>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</si>
  <si>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</si>
  <si>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</si>
  <si>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</si>
  <si>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</si>
  <si>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</si>
  <si>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</si>
  <si>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</si>
  <si>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</si>
  <si>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</si>
  <si>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</si>
  <si>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</si>
  <si>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</si>
  <si>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</si>
  <si>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</si>
  <si>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</si>
  <si>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</si>
  <si>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</si>
  <si>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</si>
  <si>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</si>
  <si>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</si>
  <si>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</si>
  <si>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</si>
  <si>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</si>
  <si>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</si>
  <si>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</si>
  <si>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</si>
  <si>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</si>
  <si>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</si>
  <si>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</si>
  <si>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</si>
  <si>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</si>
  <si>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</si>
  <si>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</si>
  <si>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</si>
  <si>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</si>
  <si>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</si>
  <si>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</si>
  <si>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</si>
  <si>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</si>
  <si>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</si>
  <si>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</si>
  <si>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</si>
  <si>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</si>
  <si>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</si>
  <si>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</si>
  <si>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</si>
  <si>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</si>
  <si>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</si>
  <si>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</si>
  <si>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</si>
  <si>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</si>
  <si>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</si>
  <si>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</si>
  <si>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</si>
  <si>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</si>
  <si>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</si>
  <si>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</si>
  <si>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</si>
  <si>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</si>
  <si>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</si>
  <si>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</si>
  <si>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</si>
  <si>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</si>
  <si>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</si>
  <si>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</si>
  <si>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</si>
  <si>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</si>
  <si>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</si>
  <si>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</si>
  <si>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</si>
  <si>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</si>
  <si>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</si>
  <si>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</si>
  <si>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</si>
  <si>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</si>
  <si>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</si>
  <si>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</si>
  <si>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</si>
  <si>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</si>
  <si>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</si>
  <si>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</si>
  <si>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</si>
  <si>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</si>
  <si>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</si>
  <si>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</si>
  <si>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</si>
  <si>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</si>
  <si>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</si>
  <si>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</si>
  <si>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</si>
  <si>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</si>
  <si>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</si>
  <si>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</si>
  <si>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</si>
  <si>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</si>
  <si>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</si>
  <si>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</si>
  <si>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</si>
  <si>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</si>
  <si>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</si>
  <si>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</si>
  <si>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</si>
  <si>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</si>
  <si>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</si>
  <si>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</si>
  <si>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</si>
  <si>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</si>
  <si>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</si>
  <si>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</si>
  <si>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</si>
  <si>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</si>
  <si>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</si>
  <si>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</si>
  <si>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</si>
  <si>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</si>
  <si>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</si>
  <si>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</si>
  <si>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</si>
  <si>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</si>
  <si>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</si>
  <si>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</si>
  <si>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</si>
  <si>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</si>
  <si>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</si>
  <si>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</si>
  <si>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</si>
  <si>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</si>
  <si>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</si>
  <si>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</si>
  <si>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</si>
  <si>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</si>
  <si>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</si>
  <si>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</si>
  <si>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</si>
  <si>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</si>
  <si>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</si>
  <si>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</si>
  <si>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</si>
  <si>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</si>
  <si>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</si>
  <si>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</si>
  <si>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</si>
  <si>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</si>
  <si>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</si>
  <si>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</si>
  <si>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</si>
  <si>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</si>
  <si>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</si>
  <si>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</si>
  <si>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</si>
  <si>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</si>
  <si>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</si>
  <si>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</si>
  <si>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</si>
  <si>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</si>
  <si>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</si>
  <si>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</si>
  <si>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</si>
  <si>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</si>
  <si>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</si>
  <si>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</si>
  <si>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</si>
  <si>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</si>
  <si>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</si>
  <si>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</si>
  <si>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</si>
  <si>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</si>
  <si>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</si>
  <si>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</si>
  <si>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</si>
  <si>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</si>
  <si>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</si>
  <si>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</si>
  <si>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</si>
  <si>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</si>
  <si>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</si>
  <si>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</si>
  <si>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</si>
  <si>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</si>
  <si>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</si>
  <si>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</si>
  <si>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</si>
  <si>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</si>
  <si>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</si>
  <si>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</si>
  <si>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</si>
  <si>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</si>
  <si>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</si>
  <si>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</si>
  <si>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</si>
  <si>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</si>
  <si>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</si>
  <si>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</si>
  <si>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</si>
  <si>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</si>
  <si>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</si>
  <si>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</si>
  <si>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</si>
  <si>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</si>
  <si>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</si>
  <si>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</si>
  <si>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</si>
  <si>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</si>
  <si>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</si>
  <si>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</si>
  <si>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</si>
  <si>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</si>
  <si>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</si>
  <si>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</si>
  <si>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</si>
  <si>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</si>
  <si>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</si>
  <si>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</si>
  <si>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</si>
  <si>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</si>
  <si>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</si>
  <si>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</si>
  <si>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</si>
  <si>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</si>
  <si>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</si>
  <si>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</si>
  <si>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</si>
  <si>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</si>
  <si>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</si>
  <si>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</si>
  <si>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</si>
  <si>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</si>
  <si>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</si>
  <si>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</si>
  <si>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</si>
  <si>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</si>
  <si>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</si>
  <si>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</si>
  <si>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</si>
  <si>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</si>
  <si>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</si>
  <si>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</si>
  <si>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</si>
  <si>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</si>
  <si>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</si>
  <si>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</si>
  <si>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</si>
  <si>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</si>
  <si>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</si>
  <si>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</si>
  <si>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</si>
  <si>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</si>
  <si>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</si>
  <si>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</si>
  <si>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</si>
  <si>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</si>
  <si>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</si>
  <si>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</si>
  <si>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</si>
  <si>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</si>
  <si>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</si>
  <si>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</si>
  <si>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</si>
  <si>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</si>
  <si>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</si>
  <si>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</si>
  <si>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</si>
  <si>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</si>
  <si>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</si>
  <si>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</si>
  <si>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</si>
  <si>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</si>
  <si>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</si>
  <si>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</si>
  <si>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</si>
  <si>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</si>
  <si>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</si>
  <si>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</si>
  <si>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</si>
  <si>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</si>
  <si>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</si>
  <si>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</si>
  <si>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</si>
  <si>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</si>
  <si>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</si>
  <si>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</si>
  <si>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</si>
  <si>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</si>
  <si>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</si>
  <si>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</si>
  <si>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</si>
  <si>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</si>
  <si>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</si>
  <si>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</si>
  <si>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</si>
  <si>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</si>
  <si>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</si>
  <si>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</si>
  <si>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</si>
  <si>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</si>
  <si>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</si>
  <si>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</si>
  <si>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</si>
  <si>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</si>
  <si>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</si>
  <si>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</si>
  <si>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</si>
  <si>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</si>
  <si>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</si>
  <si>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</si>
  <si>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</si>
  <si>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</si>
  <si>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</si>
  <si>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</si>
  <si>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</si>
  <si>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</si>
  <si>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</si>
  <si>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</si>
  <si>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</si>
  <si>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</si>
  <si>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</si>
  <si>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</si>
  <si>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</si>
  <si>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</si>
  <si>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</si>
  <si>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</si>
  <si>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</si>
  <si>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</si>
  <si>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</si>
  <si>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</si>
  <si>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</si>
  <si>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</si>
  <si>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</si>
  <si>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</si>
  <si>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</si>
  <si>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</si>
  <si>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</si>
  <si>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</si>
  <si>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</si>
  <si>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</si>
  <si>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</si>
  <si>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</si>
  <si>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</si>
  <si>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</si>
  <si>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</si>
  <si>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</si>
  <si>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</si>
  <si>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</si>
  <si>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</si>
  <si>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</si>
  <si>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</si>
  <si>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</si>
  <si>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</si>
  <si>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</si>
  <si>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</si>
  <si>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</si>
  <si>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</si>
  <si>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</si>
  <si>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</si>
  <si>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</si>
  <si>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</si>
  <si>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</si>
  <si>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</si>
  <si>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</si>
  <si>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</si>
  <si>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</si>
  <si>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</si>
  <si>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</si>
  <si>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</si>
  <si>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</si>
  <si>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</si>
  <si>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</si>
  <si>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</si>
  <si>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</si>
  <si>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</si>
  <si>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</si>
  <si>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</si>
  <si>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</si>
  <si>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</si>
  <si>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</si>
  <si>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</si>
  <si>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</si>
  <si>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</si>
  <si>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</si>
  <si>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</si>
  <si>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</si>
  <si>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</si>
  <si>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</si>
  <si>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</si>
  <si>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</si>
  <si>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</si>
  <si>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</si>
  <si>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</si>
  <si>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</si>
  <si>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</si>
  <si>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</si>
  <si>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</si>
  <si>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</si>
  <si>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</si>
  <si>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</si>
  <si>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</si>
  <si>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</si>
  <si>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</si>
  <si>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</si>
  <si>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</si>
  <si>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</si>
  <si>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</si>
  <si>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</si>
  <si>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</si>
  <si>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</si>
  <si>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</si>
  <si>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</si>
  <si>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</si>
  <si>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</si>
  <si>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</si>
  <si>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</si>
  <si>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</si>
  <si>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</si>
  <si>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</si>
  <si>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</si>
  <si>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</si>
  <si>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</si>
  <si>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</si>
  <si>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</si>
  <si>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</si>
  <si>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</si>
  <si>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</si>
  <si>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</si>
  <si>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</si>
  <si>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</si>
  <si>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</si>
  <si>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</si>
  <si>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</si>
  <si>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</si>
  <si>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</si>
  <si>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</si>
  <si>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</si>
  <si>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</si>
  <si>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</si>
  <si>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</si>
  <si>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</si>
  <si>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</si>
  <si>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</si>
  <si>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</si>
  <si>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</si>
  <si>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</si>
  <si>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</si>
  <si>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</si>
  <si>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</si>
  <si>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</si>
  <si>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</si>
  <si>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</si>
  <si>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</si>
  <si>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</si>
  <si>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</si>
  <si>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</si>
  <si>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</si>
  <si>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</si>
  <si>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</si>
  <si>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</si>
  <si>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</si>
  <si>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</si>
  <si>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</si>
  <si>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</si>
  <si>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</si>
  <si>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</si>
  <si>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</si>
  <si>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</si>
  <si>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</si>
  <si>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</si>
  <si>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</si>
  <si>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</si>
  <si>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</si>
  <si>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</si>
  <si>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</si>
  <si>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</si>
  <si>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</si>
  <si>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</si>
  <si>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</si>
  <si>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</si>
  <si>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</si>
  <si>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</si>
  <si>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</si>
  <si>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</si>
  <si>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</si>
  <si>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</si>
  <si>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</si>
  <si>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</si>
  <si>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</si>
  <si>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</si>
  <si>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</si>
  <si>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</si>
  <si>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</si>
  <si>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</si>
  <si>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</si>
  <si>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</si>
  <si>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</si>
  <si>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</si>
  <si>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</si>
  <si>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</si>
  <si>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</si>
  <si>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</si>
  <si>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</si>
  <si>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</si>
  <si>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</si>
  <si>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</si>
  <si>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</si>
  <si>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</si>
  <si>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</si>
  <si>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</si>
  <si>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</si>
  <si>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</si>
  <si>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</si>
  <si>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</si>
  <si>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</si>
  <si>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</si>
  <si>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</si>
  <si>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</si>
  <si>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</si>
  <si>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</si>
  <si>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</si>
  <si>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</si>
  <si>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</si>
  <si>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</si>
  <si>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</si>
  <si>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</si>
  <si>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</si>
  <si>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</si>
  <si>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</si>
  <si>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</si>
  <si>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</si>
  <si>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</si>
  <si>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</si>
  <si>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</si>
  <si>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</si>
  <si>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</si>
  <si>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</si>
  <si>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</si>
  <si>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</si>
  <si>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</si>
  <si>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</si>
  <si>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</si>
  <si>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</si>
  <si>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</si>
  <si>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</si>
  <si>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</si>
  <si>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</si>
  <si>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</si>
  <si>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</si>
  <si>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</si>
  <si>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</si>
  <si>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</si>
  <si>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</si>
  <si>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</si>
  <si>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</si>
  <si>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</si>
  <si>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</si>
  <si>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</si>
  <si>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</si>
  <si>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</si>
  <si>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</si>
  <si>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</si>
  <si>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</si>
  <si>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</si>
  <si>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</si>
  <si>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</si>
  <si>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</si>
  <si>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</si>
  <si>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</si>
  <si>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</si>
  <si>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</si>
  <si>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</si>
  <si>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</si>
  <si>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</si>
  <si>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</si>
  <si>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</si>
  <si>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</si>
  <si>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</si>
  <si>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</si>
  <si>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</si>
  <si>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</si>
  <si>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</si>
  <si>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</si>
  <si>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</si>
  <si>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</si>
  <si>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</si>
  <si>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</si>
  <si>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</si>
  <si>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</si>
  <si>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</si>
  <si>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</si>
  <si>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</si>
  <si>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</si>
  <si>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</si>
  <si>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</si>
  <si>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</si>
  <si>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</si>
  <si>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</si>
  <si>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</si>
  <si>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</si>
  <si>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</si>
  <si>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</si>
  <si>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</si>
  <si>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</si>
  <si>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</si>
  <si>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</si>
  <si>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</si>
  <si>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</si>
  <si>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</si>
  <si>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</si>
  <si>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</si>
  <si>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</si>
  <si>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</si>
  <si>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</si>
  <si>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</si>
  <si>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</si>
  <si>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</si>
  <si>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</si>
  <si>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</si>
  <si>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</si>
  <si>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</si>
  <si>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</si>
  <si>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</si>
  <si>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</si>
  <si>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</si>
  <si>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</si>
  <si>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</si>
  <si>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</si>
  <si>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</si>
  <si>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</si>
  <si>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</si>
  <si>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</si>
  <si>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</si>
  <si>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</si>
  <si>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</si>
  <si>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</si>
  <si>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</si>
  <si>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</si>
  <si>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</si>
  <si>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</si>
  <si>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</si>
  <si>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</si>
  <si>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</si>
  <si>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</si>
  <si>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</si>
  <si>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</si>
  <si>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</si>
  <si>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</si>
  <si>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</si>
  <si>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</si>
  <si>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</si>
  <si>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</si>
  <si>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</si>
  <si>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</si>
  <si>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</si>
  <si>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</si>
  <si>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</si>
  <si>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</si>
  <si>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</si>
  <si>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</si>
  <si>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</si>
  <si>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</si>
  <si>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</si>
  <si>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</si>
  <si>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</si>
  <si>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</si>
  <si>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</si>
  <si>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</si>
  <si>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</si>
  <si>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</si>
  <si>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</si>
  <si>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</si>
  <si>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</si>
  <si>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</si>
  <si>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</si>
  <si>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</si>
  <si>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</si>
  <si>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</si>
  <si>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</si>
  <si>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</si>
  <si>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</si>
  <si>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</si>
  <si>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</si>
  <si>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</si>
  <si>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</si>
  <si>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</si>
  <si>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</si>
  <si>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</si>
  <si>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</si>
  <si>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</si>
  <si>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</si>
  <si>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</si>
  <si>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</si>
  <si>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</si>
  <si>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</si>
  <si>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</si>
  <si>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</si>
  <si>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</si>
  <si>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</si>
  <si>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</si>
  <si>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</si>
  <si>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</si>
  <si>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</si>
  <si>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</si>
  <si>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</si>
  <si>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</si>
  <si>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</si>
  <si>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</si>
  <si>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</si>
  <si>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</si>
  <si>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</si>
  <si>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</si>
  <si>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</si>
  <si>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</si>
  <si>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</si>
  <si>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</si>
  <si>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</si>
  <si>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</si>
  <si>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</si>
  <si>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</si>
  <si>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</si>
  <si>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</si>
  <si>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</si>
  <si>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</si>
  <si>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</si>
  <si>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</si>
  <si>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</si>
  <si>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</si>
  <si>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</si>
  <si>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</si>
  <si>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</si>
  <si>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</si>
  <si>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</si>
  <si>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</si>
  <si>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</si>
  <si>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</si>
  <si>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</si>
  <si>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</si>
  <si>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</si>
  <si>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</si>
  <si>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</si>
  <si>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</si>
  <si>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</si>
  <si>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</si>
  <si>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</si>
  <si>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</si>
  <si>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</si>
  <si>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</si>
  <si>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</si>
  <si>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</si>
  <si>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</si>
  <si>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</si>
  <si>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</si>
  <si>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</si>
  <si>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</si>
  <si>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</si>
  <si>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</si>
  <si>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</si>
  <si>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</si>
  <si>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</si>
  <si>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</si>
  <si>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</si>
  <si>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</si>
  <si>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</si>
  <si>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</si>
  <si>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</si>
  <si>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</si>
  <si>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</si>
  <si>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</si>
  <si>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</si>
  <si>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</si>
  <si>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</si>
  <si>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</si>
  <si>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</si>
  <si>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</si>
  <si>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</si>
  <si>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</si>
  <si>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</si>
  <si>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</si>
  <si>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</si>
  <si>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</si>
  <si>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</si>
  <si>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</si>
  <si>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</si>
  <si>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</si>
  <si>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</si>
  <si>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</si>
  <si>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</si>
  <si>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</si>
  <si>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</si>
  <si>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</si>
  <si>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</si>
  <si>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</si>
  <si>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</si>
  <si>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</si>
  <si>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</si>
  <si>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</si>
  <si>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</si>
  <si>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</si>
  <si>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</si>
  <si>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</si>
  <si>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</si>
  <si>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</si>
  <si>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</si>
  <si>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</si>
  <si>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</si>
  <si>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</si>
  <si>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</si>
  <si>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</si>
  <si>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</si>
  <si>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</si>
  <si>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</si>
  <si>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</si>
  <si>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</si>
  <si>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</si>
  <si>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</si>
  <si>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</si>
  <si>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</si>
  <si>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</si>
  <si>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</si>
  <si>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</si>
  <si>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</si>
  <si>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</si>
  <si>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</si>
  <si>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</si>
  <si>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</si>
  <si>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</si>
  <si>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</si>
  <si>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</si>
  <si>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</si>
  <si>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</si>
  <si>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</si>
  <si>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</si>
  <si>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</si>
  <si>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</si>
  <si>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</si>
  <si>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</si>
  <si>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</si>
  <si>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</si>
  <si>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</si>
  <si>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</si>
  <si>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</si>
  <si>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</si>
  <si>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</si>
  <si>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</si>
  <si>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</si>
  <si>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</si>
  <si>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</si>
  <si>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</si>
  <si>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</si>
  <si>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</si>
  <si>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</si>
  <si>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</si>
  <si>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</si>
  <si>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</si>
  <si>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</si>
  <si>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</si>
  <si>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</si>
  <si>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</si>
  <si>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</si>
  <si>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</si>
  <si>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</si>
  <si>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</si>
  <si>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</si>
  <si>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</si>
  <si>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</si>
  <si>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</si>
  <si>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</si>
  <si>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</si>
  <si>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</si>
  <si>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</si>
  <si>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</si>
  <si>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</si>
  <si>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</si>
  <si>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</si>
  <si>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</si>
  <si>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</si>
  <si>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</si>
  <si>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</si>
  <si>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</si>
  <si>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</si>
  <si>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</si>
  <si>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</si>
  <si>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</si>
  <si>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</si>
  <si>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</si>
  <si>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</si>
  <si>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</si>
  <si>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</si>
  <si>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</si>
  <si>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</si>
  <si>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</si>
  <si>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</si>
  <si>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</si>
  <si>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</si>
  <si>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</si>
  <si>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</si>
  <si>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</si>
  <si>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</si>
  <si>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</si>
  <si>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</si>
  <si>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</si>
  <si>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</si>
  <si>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</si>
  <si>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</si>
  <si>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</si>
  <si>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</si>
  <si>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</si>
  <si>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</si>
  <si>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</si>
  <si>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</si>
  <si>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</si>
  <si>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</si>
  <si>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</si>
  <si>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</si>
  <si>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</si>
  <si>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</si>
  <si>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</si>
  <si>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</si>
  <si>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</si>
  <si>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</si>
  <si>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</si>
  <si>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</si>
  <si>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</si>
  <si>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</si>
  <si>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</si>
  <si>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</si>
  <si>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</si>
  <si>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</si>
  <si>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</si>
  <si>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</si>
  <si>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</si>
  <si>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</si>
  <si>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</si>
  <si>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</si>
  <si>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</si>
  <si>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</si>
  <si>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</si>
  <si>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</si>
  <si>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</si>
  <si>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</si>
  <si>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</si>
  <si>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</si>
  <si>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</si>
  <si>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</si>
  <si>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</si>
  <si>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</si>
  <si>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</si>
  <si>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</si>
  <si>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</si>
  <si>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</si>
  <si>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</si>
  <si>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</si>
  <si>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</si>
  <si>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</si>
  <si>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</si>
  <si>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</si>
  <si>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</si>
  <si>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</si>
  <si>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</si>
  <si>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</si>
  <si>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</si>
  <si>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</si>
  <si>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</si>
  <si>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</si>
  <si>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</si>
  <si>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</si>
  <si>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</si>
  <si>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</si>
  <si>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</si>
  <si>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</si>
  <si>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</si>
  <si>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</si>
  <si>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</si>
  <si>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</si>
  <si>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</si>
  <si>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</si>
  <si>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</si>
  <si>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</si>
  <si>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</si>
  <si>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</si>
  <si>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</si>
  <si>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</si>
  <si>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</si>
  <si>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</si>
  <si>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</si>
  <si>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</si>
  <si>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</si>
  <si>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</si>
  <si>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</si>
  <si>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</si>
  <si>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</si>
  <si>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</si>
  <si>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</si>
  <si>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</si>
  <si>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</si>
  <si>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</si>
  <si>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</si>
  <si>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</si>
  <si>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</si>
  <si>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</si>
  <si>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</si>
  <si>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</si>
  <si>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</si>
  <si>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</si>
  <si>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</si>
  <si>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</si>
  <si>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</si>
  <si>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</si>
  <si>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</si>
  <si>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</si>
  <si>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</si>
  <si>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</si>
  <si>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</si>
  <si>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</si>
  <si>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</si>
  <si>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</si>
  <si>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</si>
  <si>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</si>
  <si>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</si>
  <si>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</si>
  <si>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</si>
  <si>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</si>
  <si>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</si>
  <si>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</si>
  <si>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</si>
  <si>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</si>
  <si>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</si>
  <si>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</si>
  <si>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</si>
  <si>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</si>
  <si>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</si>
  <si>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</si>
  <si>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</si>
  <si>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</si>
  <si>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</si>
  <si>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</si>
  <si>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</si>
  <si>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</si>
  <si>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</si>
  <si>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</si>
  <si>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</si>
  <si>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</si>
  <si>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</si>
  <si>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</si>
  <si>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</si>
  <si>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</si>
  <si>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</si>
  <si>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</si>
  <si>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</si>
  <si>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</si>
  <si>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</si>
  <si>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</si>
  <si>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</si>
  <si>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</si>
  <si>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</si>
  <si>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</si>
  <si>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</si>
  <si>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</si>
  <si>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</si>
  <si>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</si>
  <si>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</si>
  <si>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</si>
  <si>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</si>
  <si>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</si>
  <si>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</si>
  <si>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</si>
  <si>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</si>
  <si>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</si>
  <si>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</si>
  <si>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</si>
  <si>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</si>
  <si>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</si>
  <si>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</si>
  <si>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</si>
  <si>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</si>
  <si>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</si>
  <si>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</si>
  <si>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</si>
  <si>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</si>
  <si>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</si>
  <si>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</si>
  <si>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</si>
  <si>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</si>
  <si>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</si>
  <si>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</si>
  <si>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</si>
  <si>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</si>
  <si>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</si>
  <si>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</si>
  <si>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</si>
  <si>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</si>
  <si>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</si>
  <si>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</si>
  <si>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</si>
  <si>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</si>
  <si>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</si>
  <si>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</si>
  <si>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</si>
  <si>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</si>
  <si>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</si>
  <si>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</si>
  <si>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</si>
  <si>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</si>
  <si>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</si>
  <si>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</si>
  <si>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</si>
  <si>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</si>
  <si>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</si>
  <si>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</si>
  <si>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</si>
  <si>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</si>
  <si>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</si>
  <si>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</si>
  <si>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</si>
  <si>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</si>
  <si>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</si>
  <si>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</si>
  <si>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</si>
  <si>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</si>
  <si>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</si>
  <si>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</si>
  <si>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</si>
  <si>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</si>
  <si>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</si>
  <si>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</si>
  <si>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</si>
  <si>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</si>
  <si>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</si>
  <si>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</si>
  <si>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</si>
  <si>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</si>
  <si>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</si>
  <si>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</si>
  <si>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</si>
  <si>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</si>
  <si>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</si>
  <si>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</si>
  <si>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</si>
  <si>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</si>
  <si>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</si>
  <si>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</si>
  <si>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</si>
  <si>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</si>
  <si>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</si>
  <si>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</si>
  <si>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</si>
  <si>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</si>
  <si>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</si>
  <si>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</si>
  <si>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</si>
  <si>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</si>
  <si>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</si>
  <si>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</si>
  <si>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</si>
  <si>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</si>
  <si>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</si>
  <si>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</si>
  <si>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</si>
  <si>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</si>
  <si>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</si>
  <si>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</si>
  <si>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</si>
  <si>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</si>
  <si>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</si>
  <si>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</si>
  <si>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</si>
  <si>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</si>
  <si>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</si>
  <si>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</si>
  <si>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</si>
  <si>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</si>
  <si>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</si>
  <si>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</si>
  <si>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</si>
  <si>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</si>
  <si>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</si>
  <si>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</si>
  <si>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</si>
  <si>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</si>
  <si>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</si>
  <si>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</si>
  <si>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</si>
  <si>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</si>
  <si>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</si>
  <si>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</si>
  <si>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</si>
  <si>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</si>
  <si>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</si>
  <si>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</si>
  <si>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</si>
  <si>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</si>
  <si>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</si>
  <si>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</si>
  <si>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</si>
  <si>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</si>
  <si>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</si>
  <si>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</si>
  <si>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</si>
  <si>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</si>
  <si>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</si>
  <si>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</si>
  <si>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</si>
  <si>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</si>
  <si>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</si>
  <si>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</si>
  <si>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</si>
  <si>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</si>
  <si>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</si>
  <si>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</si>
  <si>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</si>
  <si>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</si>
  <si>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</si>
  <si>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</si>
  <si>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</si>
  <si>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</si>
  <si>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</si>
  <si>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</si>
  <si>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</si>
  <si>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</si>
  <si>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</si>
  <si>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</si>
  <si>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</si>
  <si>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</si>
  <si>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</si>
  <si>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</si>
  <si>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</si>
  <si>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</si>
  <si>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</si>
  <si>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</si>
  <si>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</si>
  <si>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</si>
  <si>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</si>
  <si>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</si>
  <si>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</si>
  <si>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</si>
  <si>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</si>
  <si>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</si>
  <si>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</si>
  <si>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</si>
  <si>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</si>
  <si>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</si>
  <si>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</si>
  <si>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</si>
  <si>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</si>
  <si>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</si>
  <si>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</si>
  <si>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</si>
  <si>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</si>
  <si>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</si>
  <si>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</si>
  <si>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</si>
  <si>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</si>
  <si>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</si>
  <si>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</si>
  <si>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</si>
  <si>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</si>
  <si>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</si>
  <si>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</si>
  <si>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</si>
  <si>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</si>
  <si>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</si>
  <si>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</si>
  <si>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</si>
  <si>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</si>
  <si>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</si>
  <si>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</si>
  <si>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</si>
  <si>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</si>
  <si>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</si>
  <si>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</si>
  <si>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</si>
  <si>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</si>
  <si>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</si>
  <si>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</si>
  <si>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</si>
  <si>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</si>
  <si>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</si>
  <si>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</si>
  <si>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</si>
  <si>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</si>
  <si>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</si>
  <si>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</si>
  <si>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</si>
  <si>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</si>
  <si>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</si>
  <si>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</si>
  <si>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</si>
  <si>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</si>
  <si>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</si>
  <si>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</si>
  <si>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</si>
  <si>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</si>
  <si>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</si>
  <si>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</si>
  <si>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</si>
  <si>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</si>
  <si>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</si>
  <si>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</si>
  <si>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</si>
  <si>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</si>
  <si>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</si>
  <si>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</si>
  <si>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</si>
  <si>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</si>
  <si>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</si>
  <si>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</si>
  <si>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</si>
  <si>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</si>
  <si>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</si>
  <si>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</si>
  <si>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</si>
  <si>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</si>
  <si>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</si>
  <si>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</si>
  <si>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</si>
  <si>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</si>
  <si>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</si>
  <si>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</si>
  <si>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</si>
  <si>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</si>
  <si>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</si>
  <si>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</si>
  <si>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</si>
  <si>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</si>
  <si>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</si>
  <si>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</si>
  <si>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</si>
  <si>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</si>
  <si>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</si>
  <si>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</si>
  <si>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</si>
  <si>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</si>
  <si>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</si>
  <si>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</si>
  <si>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</si>
  <si>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</si>
  <si>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</si>
  <si>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</si>
  <si>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</si>
  <si>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</si>
  <si>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</si>
  <si>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</si>
  <si>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</si>
  <si>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</si>
  <si>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</si>
  <si>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</si>
  <si>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</si>
  <si>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</si>
  <si>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</si>
  <si>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</si>
  <si>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</si>
  <si>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</si>
  <si>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</si>
  <si>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</si>
  <si>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</si>
  <si>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</si>
  <si>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</si>
  <si>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</si>
  <si>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</si>
  <si>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</si>
  <si>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</si>
  <si>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</si>
  <si>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</si>
  <si>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</si>
  <si>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</si>
  <si>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</si>
  <si>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</si>
  <si>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</si>
  <si>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</si>
  <si>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</si>
  <si>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</si>
  <si>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</si>
  <si>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</si>
  <si>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</si>
  <si>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</si>
  <si>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</si>
  <si>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</si>
  <si>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</si>
  <si>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</si>
  <si>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</si>
  <si>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</si>
  <si>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</si>
  <si>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</si>
  <si>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</si>
  <si>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</si>
  <si>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</si>
  <si>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</si>
  <si>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</si>
  <si>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</si>
  <si>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</si>
  <si>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</si>
  <si>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</si>
  <si>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</si>
  <si>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</si>
  <si>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</si>
  <si>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</si>
  <si>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</si>
  <si>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</si>
  <si>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</si>
  <si>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</si>
  <si>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</si>
  <si>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</si>
  <si>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</si>
  <si>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</si>
  <si>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</si>
  <si>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</si>
  <si>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</si>
  <si>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</si>
  <si>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</si>
  <si>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</si>
  <si>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</si>
  <si>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</si>
  <si>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</si>
  <si>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</si>
  <si>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</si>
  <si>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</si>
  <si>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</si>
  <si>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</si>
  <si>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</si>
  <si>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</si>
  <si>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</si>
  <si>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</si>
  <si>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</si>
  <si>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</si>
  <si>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</si>
  <si>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</si>
  <si>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</si>
  <si>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</si>
  <si>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</si>
  <si>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</si>
  <si>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</si>
  <si>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</si>
  <si>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</si>
  <si>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</si>
  <si>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</si>
  <si>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</si>
  <si>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</si>
  <si>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</si>
  <si>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</si>
  <si>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</si>
  <si>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</si>
  <si>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</si>
  <si>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</si>
  <si>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</si>
  <si>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</si>
  <si>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</si>
  <si>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</si>
  <si>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</si>
  <si>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</si>
  <si>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</si>
  <si>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</si>
  <si>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</si>
  <si>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</si>
  <si>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</si>
  <si>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</si>
  <si>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</si>
  <si>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</si>
  <si>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</si>
  <si>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</si>
  <si>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</si>
  <si>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</si>
  <si>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</si>
  <si>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</si>
  <si>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</si>
  <si>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</si>
  <si>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</si>
  <si>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</si>
  <si>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</si>
  <si>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</si>
  <si>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</si>
  <si>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</si>
  <si>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</si>
  <si>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</si>
  <si>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</si>
  <si>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</si>
  <si>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</si>
  <si>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</si>
  <si>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</si>
  <si>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</si>
  <si>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</si>
  <si>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</si>
  <si>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</si>
  <si>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</si>
  <si>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</si>
  <si>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</si>
  <si>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</si>
  <si>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</si>
  <si>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</si>
  <si>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</si>
  <si>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</si>
  <si>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</si>
  <si>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</si>
  <si>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</si>
  <si>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</si>
  <si>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</si>
  <si>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</si>
  <si>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</si>
  <si>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</si>
  <si>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</si>
  <si>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</si>
  <si>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</si>
  <si>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</si>
  <si>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</si>
  <si>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</si>
  <si>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</si>
  <si>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</si>
  <si>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</si>
  <si>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</si>
  <si>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</si>
  <si>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</si>
  <si>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</si>
  <si>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</si>
  <si>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</si>
  <si>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</si>
  <si>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</si>
  <si>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</si>
  <si>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</si>
  <si>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</si>
  <si>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</si>
  <si>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</si>
  <si>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</si>
  <si>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</si>
  <si>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</si>
  <si>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</si>
  <si>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</si>
  <si>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</si>
  <si>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</si>
  <si>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</si>
  <si>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</si>
  <si>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</si>
  <si>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</si>
  <si>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</si>
  <si>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</si>
  <si>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</si>
  <si>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</si>
  <si>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</si>
  <si>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</si>
  <si>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</si>
  <si>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</si>
  <si>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</si>
  <si>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</si>
  <si>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</si>
  <si>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</si>
  <si>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</si>
  <si>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</si>
  <si>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</si>
  <si>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</si>
  <si>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</si>
  <si>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</si>
  <si>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</si>
  <si>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</si>
  <si>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</si>
  <si>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</si>
  <si>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</si>
  <si>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</si>
  <si>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</si>
  <si>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</si>
  <si>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</si>
  <si>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</si>
  <si>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</si>
  <si>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</si>
  <si>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</si>
  <si>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</si>
  <si>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</si>
  <si>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</si>
  <si>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</si>
  <si>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</si>
  <si>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</si>
  <si>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</si>
  <si>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</si>
  <si>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</si>
  <si>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</si>
  <si>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</si>
  <si>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</si>
  <si>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</si>
  <si>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</si>
  <si>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</si>
  <si>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</si>
  <si>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</si>
  <si>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</si>
  <si>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</si>
  <si>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</si>
  <si>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</si>
  <si>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</si>
  <si>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</si>
  <si>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</si>
  <si>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</si>
  <si>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</si>
  <si>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</si>
  <si>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</si>
  <si>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</si>
  <si>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</si>
  <si>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</si>
  <si>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</si>
  <si>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</si>
  <si>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</si>
  <si>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</si>
  <si>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</si>
  <si>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</si>
  <si>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</si>
  <si>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</si>
  <si>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</si>
  <si>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</si>
  <si>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</si>
  <si>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</si>
  <si>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</si>
  <si>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</si>
  <si>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</si>
  <si>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</si>
  <si>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</si>
  <si>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</si>
  <si>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</si>
  <si>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</si>
  <si>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</si>
  <si>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</si>
  <si>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</si>
  <si>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</si>
  <si>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</si>
  <si>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</si>
  <si>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</si>
  <si>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</si>
  <si>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</si>
  <si>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</si>
  <si>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</si>
  <si>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</si>
  <si>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</si>
  <si>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</si>
  <si>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</si>
  <si>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</si>
  <si>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</si>
  <si>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</si>
  <si>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</si>
  <si>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</si>
  <si>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</si>
  <si>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</si>
  <si>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</si>
  <si>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</si>
  <si>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</si>
  <si>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</si>
  <si>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</si>
  <si>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</si>
  <si>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</si>
  <si>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</si>
  <si>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</si>
  <si>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</si>
  <si>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</si>
  <si>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</si>
  <si>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</si>
  <si>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</si>
  <si>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</si>
  <si>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</si>
  <si>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</si>
  <si>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</si>
  <si>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</si>
  <si>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</si>
  <si>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</si>
  <si>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</si>
  <si>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</si>
  <si>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</si>
  <si>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</si>
  <si>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</si>
  <si>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</si>
  <si>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</si>
  <si>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</si>
  <si>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</si>
  <si>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</si>
  <si>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</si>
  <si>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</si>
  <si>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</si>
  <si>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</si>
  <si>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</si>
  <si>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</si>
  <si>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</si>
  <si>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</si>
  <si>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</si>
  <si>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</si>
  <si>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</si>
  <si>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</si>
  <si>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</si>
  <si>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</si>
  <si>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</si>
  <si>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</si>
  <si>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</si>
  <si>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</si>
  <si>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</si>
  <si>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</si>
  <si>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</si>
  <si>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</si>
  <si>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</si>
  <si>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</si>
  <si>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</si>
  <si>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</si>
  <si>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</si>
  <si>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</si>
  <si>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</si>
  <si>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</si>
  <si>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</si>
  <si>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</si>
  <si>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</si>
  <si>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</si>
  <si>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</si>
  <si>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</si>
  <si>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</si>
  <si>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</si>
  <si>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</si>
  <si>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</si>
  <si>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</si>
  <si>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</si>
  <si>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</si>
  <si>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</si>
  <si>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</si>
  <si>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</si>
  <si>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</si>
  <si>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</si>
  <si>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</si>
  <si>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</si>
  <si>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</si>
  <si>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</si>
  <si>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</si>
  <si>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</si>
  <si>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</si>
  <si>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</si>
  <si>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</si>
  <si>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</si>
  <si>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</si>
  <si>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</si>
  <si>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</si>
  <si>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</si>
  <si>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</si>
  <si>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</si>
  <si>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</si>
  <si>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</si>
  <si>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</si>
  <si>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</si>
  <si>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</si>
  <si>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</si>
  <si>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</si>
  <si>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</si>
  <si>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</si>
  <si>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</si>
  <si>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</si>
  <si>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</si>
  <si>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</si>
  <si>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</si>
  <si>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</si>
  <si>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</si>
  <si>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</si>
  <si>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</si>
  <si>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</si>
  <si>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</si>
  <si>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</si>
  <si>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</si>
  <si>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</si>
  <si>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</si>
  <si>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</si>
  <si>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</si>
  <si>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</si>
  <si>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</si>
  <si>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</si>
  <si>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</si>
  <si>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</si>
  <si>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</si>
  <si>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</si>
  <si>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</si>
  <si>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</si>
  <si>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</si>
  <si>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</si>
  <si>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</si>
  <si>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</si>
  <si>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</si>
  <si>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</si>
  <si>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</si>
  <si>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</si>
  <si>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</si>
  <si>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</si>
  <si>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</si>
  <si>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</si>
  <si>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</si>
  <si>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</si>
  <si>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</si>
  <si>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</si>
  <si>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</si>
  <si>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</si>
  <si>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</si>
  <si>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</si>
  <si>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</si>
  <si>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</si>
  <si>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</si>
  <si>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</si>
  <si>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</si>
  <si>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</si>
  <si>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</si>
  <si>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</si>
  <si>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</si>
  <si>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</si>
  <si>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</si>
  <si>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</si>
  <si>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</si>
  <si>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</si>
  <si>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</si>
  <si>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</si>
  <si>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</si>
  <si>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</si>
  <si>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</si>
  <si>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</si>
  <si>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</si>
  <si>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</si>
  <si>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</si>
  <si>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</si>
  <si>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</si>
  <si>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</si>
  <si>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</si>
  <si>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</si>
  <si>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</si>
  <si>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</si>
  <si>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</si>
  <si>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</si>
  <si>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</si>
  <si>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</si>
  <si>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</si>
  <si>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</si>
  <si>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</si>
  <si>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</si>
  <si>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</si>
  <si>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</si>
  <si>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</si>
  <si>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</si>
  <si>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</si>
  <si>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</si>
  <si>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</si>
  <si>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</si>
  <si>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</si>
  <si>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</si>
  <si>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</si>
  <si>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</si>
  <si>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</si>
  <si>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</si>
  <si>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</si>
  <si>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</si>
  <si>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</si>
  <si>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</si>
  <si>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</si>
  <si>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</si>
  <si>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</si>
  <si>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</si>
  <si>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</si>
  <si>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</si>
  <si>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</si>
  <si>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</si>
  <si>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</si>
  <si>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</si>
  <si>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</si>
  <si>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</si>
  <si>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</si>
  <si>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</si>
  <si>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</si>
  <si>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</si>
  <si>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</si>
  <si>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</si>
  <si>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</si>
  <si>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</si>
  <si>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</si>
  <si>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</si>
  <si>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</si>
  <si>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</si>
  <si>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</si>
  <si>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</si>
  <si>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</si>
  <si>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</si>
  <si>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</si>
  <si>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</si>
  <si>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</si>
  <si>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</si>
  <si>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</si>
  <si>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</si>
  <si>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</si>
  <si>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</si>
  <si>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</si>
  <si>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</si>
  <si>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</si>
  <si>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</si>
  <si>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</si>
  <si>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</si>
  <si>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</si>
  <si>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</si>
  <si>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</si>
  <si>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</si>
  <si>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</si>
  <si>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</si>
  <si>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</si>
  <si>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</si>
  <si>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</si>
  <si>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</si>
  <si>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</si>
  <si>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</si>
  <si>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</si>
  <si>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</si>
  <si>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</si>
  <si>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</si>
  <si>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</si>
  <si>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</si>
  <si>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</si>
  <si>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</si>
  <si>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</si>
  <si>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</si>
  <si>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</si>
  <si>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</si>
  <si>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</si>
  <si>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</si>
  <si>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</si>
  <si>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</si>
  <si>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</si>
  <si>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</si>
  <si>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</si>
  <si>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</si>
  <si>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</si>
  <si>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</si>
  <si>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</si>
  <si>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</si>
  <si>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</si>
  <si>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</si>
  <si>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</si>
  <si>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</si>
  <si>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</si>
  <si>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</si>
  <si>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</si>
  <si>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</si>
  <si>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</si>
  <si>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</si>
  <si>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</si>
  <si>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</si>
  <si>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</si>
  <si>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</si>
  <si>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</si>
  <si>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</si>
  <si>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</si>
  <si>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</si>
  <si>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</si>
  <si>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</si>
  <si>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</si>
  <si>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</si>
  <si>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</si>
  <si>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</si>
  <si>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</si>
  <si>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</si>
  <si>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</si>
  <si>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</si>
  <si>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</si>
  <si>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</si>
  <si>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</si>
  <si>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</si>
  <si>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</si>
  <si>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</si>
  <si>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</si>
  <si>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</si>
  <si>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</si>
  <si>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</si>
  <si>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</si>
  <si>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</si>
  <si>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</si>
  <si>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</si>
  <si>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</si>
  <si>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</si>
  <si>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</si>
  <si>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</si>
  <si>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</si>
  <si>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</si>
  <si>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</si>
  <si>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</si>
  <si>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</si>
  <si>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</si>
  <si>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</si>
  <si>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</si>
  <si>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</si>
  <si>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</si>
  <si>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</si>
  <si>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</si>
  <si>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</si>
  <si>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</si>
  <si>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</si>
  <si>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</si>
  <si>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</si>
  <si>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</si>
  <si>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</si>
  <si>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</si>
  <si>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</si>
  <si>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</si>
  <si>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</si>
  <si>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</si>
  <si>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</si>
  <si>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</si>
  <si>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</si>
  <si>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</si>
  <si>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</si>
  <si>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</si>
  <si>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</si>
  <si>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</si>
  <si>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</si>
  <si>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</si>
  <si>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</si>
  <si>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</si>
  <si>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</si>
  <si>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</si>
  <si>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</si>
  <si>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</si>
  <si>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</si>
  <si>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</si>
  <si>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</si>
  <si>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</si>
  <si>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</si>
  <si>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</si>
  <si>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</si>
  <si>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</si>
  <si>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</si>
  <si>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</si>
  <si>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</si>
  <si>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</si>
  <si>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</si>
  <si>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</si>
  <si>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</si>
  <si>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</si>
  <si>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</si>
  <si>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</si>
  <si>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</si>
  <si>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</si>
  <si>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</si>
  <si>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</si>
  <si>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</si>
  <si>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</si>
  <si>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</si>
  <si>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</si>
  <si>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</si>
  <si>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</si>
  <si>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</si>
  <si>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</si>
  <si>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</si>
  <si>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</si>
  <si>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</si>
  <si>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</si>
  <si>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</si>
  <si>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</si>
  <si>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</si>
  <si>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</si>
  <si>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</si>
  <si>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</si>
  <si>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</si>
  <si>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</si>
  <si>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</si>
  <si>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</si>
  <si>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</si>
  <si>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</si>
  <si>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</si>
  <si>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</si>
  <si>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</si>
  <si>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</si>
  <si>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</si>
  <si>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</si>
  <si>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</si>
  <si>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</si>
  <si>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</si>
  <si>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</si>
  <si>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</si>
  <si>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</si>
  <si>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</si>
  <si>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</si>
  <si>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</si>
  <si>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</si>
  <si>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</si>
  <si>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</si>
  <si>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</si>
  <si>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</si>
  <si>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</si>
  <si>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</si>
  <si>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</si>
  <si>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</si>
  <si>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</si>
  <si>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</si>
  <si>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</si>
  <si>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</si>
  <si>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</si>
  <si>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</si>
  <si>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</si>
  <si>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</si>
  <si>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</si>
  <si>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</si>
  <si>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</si>
  <si>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</si>
  <si>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</si>
  <si>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</si>
  <si>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</si>
  <si>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</si>
  <si>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</si>
  <si>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</si>
  <si>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</si>
  <si>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</si>
  <si>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</si>
  <si>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</si>
  <si>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</si>
  <si>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</si>
  <si>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</si>
  <si>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</si>
  <si>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</si>
  <si>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</si>
  <si>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</si>
  <si>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</si>
  <si>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</si>
  <si>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</si>
  <si>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</si>
  <si>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</si>
  <si>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</si>
  <si>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</si>
  <si>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</si>
  <si>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</si>
  <si>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</si>
  <si>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</si>
  <si>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</si>
  <si>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</si>
  <si>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</si>
  <si>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</si>
  <si>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</si>
  <si>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</si>
  <si>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</si>
  <si>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</si>
  <si>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</si>
  <si>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</si>
  <si>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</si>
  <si>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</si>
  <si>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</si>
  <si>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</si>
  <si>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</si>
  <si>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</si>
  <si>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</si>
  <si>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</si>
  <si>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</si>
  <si>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</si>
  <si>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</si>
  <si>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</si>
  <si>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</si>
  <si>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</si>
  <si>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</si>
  <si>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</si>
  <si>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</si>
  <si>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</si>
  <si>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</si>
  <si>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</si>
  <si>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</si>
  <si>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</si>
  <si>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</si>
  <si>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</si>
  <si>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</si>
  <si>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</si>
  <si>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</si>
  <si>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</si>
  <si>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</si>
  <si>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</si>
  <si>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</si>
  <si>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</si>
  <si>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</si>
  <si>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</si>
  <si>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</si>
  <si>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</si>
  <si>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</si>
  <si>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</si>
  <si>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</si>
  <si>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</si>
  <si>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</si>
  <si>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</si>
  <si>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</si>
  <si>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</si>
  <si>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</si>
  <si>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</si>
  <si>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</si>
  <si>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</si>
  <si>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</si>
  <si>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</si>
  <si>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</si>
  <si>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</si>
  <si>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</si>
  <si>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</si>
  <si>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</si>
  <si>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</si>
  <si>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</si>
  <si>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</si>
  <si>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</si>
  <si>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</si>
  <si>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</si>
  <si>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</si>
  <si>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</si>
  <si>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</si>
  <si>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</si>
  <si>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</si>
  <si>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</si>
  <si>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</si>
  <si>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</si>
  <si>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</si>
  <si>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</si>
  <si>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</si>
  <si>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</si>
  <si>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</si>
  <si>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</si>
  <si>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</si>
  <si>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</si>
  <si>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</si>
  <si>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</si>
  <si>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</si>
  <si>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</si>
  <si>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</si>
  <si>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</si>
  <si>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</si>
  <si>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</si>
  <si>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</si>
  <si>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</si>
  <si>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</si>
  <si>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</si>
  <si>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</si>
  <si>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</si>
  <si>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</si>
  <si>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</si>
  <si>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</si>
  <si>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</si>
  <si>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</si>
  <si>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</si>
  <si>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</si>
  <si>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</si>
  <si>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</si>
  <si>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</si>
  <si>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</si>
  <si>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</si>
  <si>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</si>
  <si>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</si>
  <si>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</si>
  <si>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</si>
  <si>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</si>
  <si>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</si>
  <si>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</si>
  <si>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</si>
  <si>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</si>
  <si>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</si>
  <si>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</si>
  <si>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</si>
  <si>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</si>
  <si>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</si>
  <si>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</si>
  <si>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</si>
  <si>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</si>
  <si>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</si>
  <si>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</si>
  <si>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</si>
  <si>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</si>
  <si>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</si>
  <si>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</si>
  <si>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</si>
  <si>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</si>
  <si>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</si>
  <si>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</si>
  <si>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</si>
  <si>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</si>
  <si>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</si>
  <si>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</si>
  <si>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</si>
  <si>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</si>
  <si>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</si>
  <si>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</si>
  <si>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</si>
  <si>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</si>
  <si>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</si>
  <si>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</si>
  <si>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</si>
  <si>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</si>
  <si>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</si>
  <si>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</si>
  <si>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</si>
  <si>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</si>
  <si>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</si>
  <si>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</si>
  <si>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</si>
  <si>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</si>
  <si>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</si>
  <si>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</si>
  <si>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</si>
  <si>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</si>
  <si>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</si>
  <si>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</si>
  <si>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</si>
  <si>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</si>
  <si>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</si>
  <si>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</si>
  <si>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</si>
  <si>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</si>
  <si>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</si>
  <si>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</si>
  <si>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</si>
  <si>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</si>
  <si>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</si>
  <si>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</si>
  <si>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</si>
  <si>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</si>
  <si>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</si>
  <si>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</si>
  <si>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</si>
  <si>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</si>
  <si>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</si>
  <si>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</si>
  <si>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</si>
  <si>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</si>
  <si>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</si>
  <si>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</si>
  <si>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</si>
  <si>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</si>
  <si>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</si>
  <si>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</si>
  <si>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</si>
  <si>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</si>
  <si>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</si>
  <si>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</si>
  <si>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</si>
  <si>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</si>
  <si>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</si>
  <si>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</si>
  <si>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</si>
  <si>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</si>
  <si>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</si>
  <si>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</si>
  <si>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</si>
  <si>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</si>
  <si>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</si>
  <si>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</si>
  <si>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</si>
  <si>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</si>
  <si>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</si>
  <si>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</si>
  <si>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</si>
  <si>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</si>
  <si>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</si>
  <si>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</si>
  <si>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</si>
  <si>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</si>
  <si>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</si>
  <si>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</si>
  <si>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</si>
  <si>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</si>
  <si>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</si>
  <si>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</si>
  <si>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</si>
  <si>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</si>
  <si>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</si>
  <si>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</si>
  <si>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</si>
  <si>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</si>
  <si>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</si>
  <si>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</si>
  <si>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</si>
  <si>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</si>
  <si>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</si>
  <si>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</si>
  <si>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</si>
  <si>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</si>
  <si>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</si>
  <si>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</si>
  <si>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</si>
  <si>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</si>
  <si>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</si>
  <si>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</si>
  <si>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</si>
  <si>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</si>
  <si>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</si>
  <si>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</si>
  <si>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</si>
  <si>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</si>
  <si>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</si>
  <si>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</si>
  <si>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</si>
  <si>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</si>
  <si>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</si>
  <si>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</si>
  <si>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</si>
  <si>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</si>
  <si>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</si>
  <si>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</si>
  <si>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</si>
  <si>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</si>
  <si>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</si>
  <si>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</si>
  <si>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</si>
  <si>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</si>
  <si>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</si>
  <si>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</si>
  <si>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</si>
  <si>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</si>
  <si>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</si>
  <si>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</si>
  <si>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</si>
  <si>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</si>
  <si>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</si>
  <si>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</si>
  <si>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</si>
  <si>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</si>
  <si>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</si>
  <si>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</si>
  <si>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</si>
  <si>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</si>
  <si>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</si>
  <si>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</si>
  <si>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</si>
  <si>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</si>
  <si>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</si>
  <si>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</si>
  <si>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</si>
  <si>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</si>
  <si>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</si>
  <si>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</si>
  <si>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</si>
  <si>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</si>
  <si>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</si>
  <si>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</si>
  <si>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</si>
  <si>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</si>
  <si>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</si>
  <si>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</si>
  <si>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</si>
  <si>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</si>
  <si>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</si>
  <si>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</si>
  <si>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</si>
  <si>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</si>
  <si>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</si>
  <si>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</si>
  <si>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</si>
  <si>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</si>
  <si>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</si>
  <si>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</si>
  <si>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</si>
  <si>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</si>
  <si>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</si>
  <si>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</si>
  <si>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</si>
  <si>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</si>
  <si>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</si>
  <si>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</si>
  <si>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</si>
  <si>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</si>
  <si>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</si>
  <si>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</si>
  <si>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</si>
  <si>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</si>
  <si>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</si>
  <si>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</si>
  <si>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</si>
  <si>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</si>
  <si>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</si>
  <si>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</si>
  <si>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</si>
  <si>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</si>
  <si>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</si>
  <si>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</si>
  <si>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</si>
  <si>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</si>
  <si>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</si>
  <si>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</si>
  <si>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</si>
  <si>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</si>
  <si>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</si>
  <si>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</si>
  <si>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</si>
  <si>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</si>
  <si>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</si>
  <si>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</si>
  <si>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</si>
  <si>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</si>
  <si>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</si>
  <si>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</si>
  <si>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</si>
  <si>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</si>
  <si>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</si>
  <si>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</si>
  <si>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</si>
  <si>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</si>
  <si>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</si>
  <si>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</si>
  <si>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</si>
  <si>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</si>
  <si>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</si>
  <si>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</si>
  <si>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</si>
  <si>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</si>
  <si>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</si>
  <si>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</si>
  <si>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</si>
  <si>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</si>
  <si>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</si>
  <si>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</si>
  <si>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</si>
  <si>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</si>
  <si>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</si>
  <si>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</si>
  <si>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</si>
  <si>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</si>
  <si>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</si>
  <si>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</si>
  <si>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</si>
  <si>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</si>
  <si>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</si>
  <si>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</si>
  <si>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</si>
  <si>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</si>
  <si>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</si>
  <si>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</si>
  <si>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</si>
  <si>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</si>
  <si>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</si>
  <si>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</si>
  <si>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</si>
  <si>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</si>
  <si>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</si>
  <si>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</si>
  <si>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</si>
  <si>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</si>
  <si>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</si>
  <si>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</si>
  <si>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</si>
  <si>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</si>
  <si>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</si>
  <si>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</si>
  <si>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</si>
  <si>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</si>
  <si>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</si>
  <si>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</si>
  <si>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</si>
  <si>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</si>
  <si>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</si>
  <si>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</si>
  <si>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</si>
  <si>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</si>
  <si>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</si>
  <si>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</si>
  <si>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</si>
  <si>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</si>
  <si>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</si>
  <si>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</si>
  <si>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</si>
  <si>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</si>
  <si>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</si>
  <si>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</si>
  <si>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</si>
  <si>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</si>
  <si>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</si>
  <si>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</si>
  <si>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</si>
  <si>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</si>
  <si>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</si>
  <si>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</si>
  <si>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</si>
  <si>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</si>
  <si>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</si>
  <si>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</si>
  <si>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</si>
  <si>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</si>
  <si>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</si>
  <si>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</si>
  <si>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</si>
  <si>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</si>
  <si>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</si>
  <si>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</si>
  <si>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</si>
  <si>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</si>
  <si>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</si>
  <si>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</si>
  <si>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</si>
  <si>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</si>
  <si>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</si>
  <si>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</si>
  <si>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</si>
  <si>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</si>
  <si>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</si>
  <si>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</si>
  <si>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</si>
  <si>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</si>
  <si>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</si>
  <si>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</si>
  <si>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</si>
  <si>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</si>
  <si>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</si>
  <si>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</si>
  <si>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</si>
  <si>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</si>
  <si>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</si>
  <si>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</si>
  <si>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</si>
  <si>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</si>
  <si>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</si>
  <si>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</si>
  <si>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</si>
  <si>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</si>
  <si>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</si>
  <si>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</si>
  <si>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</si>
  <si>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</si>
  <si>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</si>
  <si>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</si>
  <si>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</si>
  <si>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</si>
  <si>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</si>
  <si>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</si>
  <si>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</si>
  <si>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</si>
  <si>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</si>
  <si>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</si>
  <si>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</si>
  <si>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</si>
  <si>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</si>
  <si>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</si>
  <si>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</si>
  <si>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</si>
  <si>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</si>
  <si>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</si>
  <si>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</si>
  <si>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</si>
  <si>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</si>
  <si>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</si>
  <si>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</si>
  <si>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</si>
  <si>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</si>
  <si>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</si>
  <si>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</si>
  <si>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</si>
  <si>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</si>
  <si>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</si>
  <si>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</si>
  <si>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</si>
  <si>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</si>
  <si>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</si>
  <si>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</si>
  <si>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</si>
  <si>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</si>
  <si>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</si>
  <si>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</si>
  <si>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</si>
  <si>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</si>
  <si>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</si>
  <si>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</si>
  <si>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</si>
  <si>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</si>
  <si>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</si>
  <si>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</si>
  <si>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</si>
  <si>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</si>
  <si>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</si>
  <si>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</si>
  <si>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</si>
  <si>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</si>
  <si>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</si>
  <si>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</si>
  <si>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</si>
  <si>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</si>
  <si>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</si>
  <si>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</si>
  <si>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</si>
  <si>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</si>
  <si>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</si>
  <si>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</si>
  <si>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</si>
  <si>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</si>
  <si>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</si>
  <si>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</si>
  <si>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</si>
  <si>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</si>
  <si>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</si>
  <si>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</si>
  <si>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</si>
  <si>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</si>
  <si>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</si>
  <si>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</si>
  <si>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</si>
  <si>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</si>
  <si>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</si>
  <si>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</si>
  <si>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</si>
  <si>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</si>
  <si>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</si>
  <si>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</si>
  <si>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</si>
  <si>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</si>
  <si>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</si>
  <si>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</si>
  <si>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</si>
  <si>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</si>
  <si>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</si>
  <si>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</si>
  <si>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</si>
  <si>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</si>
  <si>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</si>
  <si>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</si>
  <si>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</si>
  <si>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</si>
  <si>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</si>
  <si>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</si>
  <si>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</si>
  <si>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</si>
  <si>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</si>
  <si>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</si>
  <si>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</si>
  <si>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</si>
  <si>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</si>
  <si>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</si>
  <si>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</si>
  <si>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</si>
  <si>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</si>
  <si>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</si>
  <si>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</si>
  <si>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</si>
  <si>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</si>
  <si>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</si>
  <si>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</si>
  <si>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</si>
  <si>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</si>
  <si>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</si>
  <si>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</si>
  <si>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</si>
  <si>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</si>
  <si>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</si>
  <si>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</si>
  <si>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</si>
  <si>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</si>
  <si>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</si>
  <si>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</si>
  <si>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</si>
  <si>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</si>
  <si>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</si>
  <si>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</si>
  <si>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</si>
  <si>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</si>
  <si>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</si>
  <si>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</si>
  <si>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</si>
  <si>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</si>
  <si>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</si>
  <si>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</si>
  <si>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</si>
  <si>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</si>
  <si>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</si>
  <si>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</si>
  <si>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</si>
  <si>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</si>
  <si>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</si>
  <si>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</si>
  <si>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</si>
  <si>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</si>
  <si>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</si>
  <si>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</si>
  <si>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</si>
  <si>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</si>
  <si>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</si>
  <si>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</si>
  <si>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</si>
  <si>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</si>
  <si>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</si>
  <si>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</si>
  <si>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</si>
  <si>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</si>
  <si>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</si>
  <si>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</si>
  <si>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</si>
  <si>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</si>
  <si>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</si>
  <si>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</si>
  <si>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</si>
  <si>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</si>
  <si>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</si>
  <si>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</si>
  <si>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</si>
  <si>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</si>
  <si>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</si>
  <si>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</si>
  <si>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</si>
  <si>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</si>
  <si>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</si>
  <si>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</si>
  <si>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</si>
  <si>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</si>
  <si>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</si>
  <si>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</si>
  <si>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</si>
  <si>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</si>
  <si>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</si>
  <si>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</si>
  <si>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</si>
  <si>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</si>
  <si>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</si>
  <si>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</si>
  <si>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</si>
  <si>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</si>
  <si>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</si>
  <si>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</si>
  <si>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</si>
  <si>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</si>
  <si>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</si>
  <si>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</si>
  <si>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</si>
  <si>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</si>
  <si>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</si>
  <si>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</si>
  <si>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</si>
  <si>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</si>
  <si>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</si>
  <si>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</si>
  <si>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</si>
  <si>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</si>
  <si>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</si>
  <si>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</si>
  <si>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</si>
  <si>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</si>
  <si>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</si>
  <si>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</si>
  <si>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</si>
  <si>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</si>
  <si>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</si>
  <si>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</si>
  <si>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</si>
  <si>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</si>
  <si>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</si>
  <si>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</si>
  <si>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</si>
  <si>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</si>
  <si>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</si>
  <si>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</si>
  <si>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</si>
  <si>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</si>
  <si>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</si>
  <si>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</si>
  <si>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</si>
  <si>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</si>
  <si>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</si>
  <si>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</si>
  <si>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</si>
  <si>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</si>
  <si>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</si>
  <si>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</si>
  <si>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</si>
  <si>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</si>
  <si>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</si>
  <si>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</si>
  <si>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</si>
  <si>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</si>
  <si>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</si>
  <si>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</si>
  <si>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</si>
  <si>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</si>
  <si>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</si>
  <si>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</si>
  <si>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</si>
  <si>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</si>
  <si>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</si>
  <si>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</si>
  <si>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</si>
  <si>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</si>
  <si>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</si>
  <si>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</si>
  <si>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</si>
  <si>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</si>
  <si>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</si>
  <si>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</si>
  <si>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</si>
  <si>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</si>
  <si>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</si>
  <si>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</si>
  <si>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</si>
  <si>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</si>
  <si>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</si>
  <si>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</si>
  <si>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</si>
  <si>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</si>
  <si>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</si>
  <si>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</si>
  <si>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</si>
  <si>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</si>
  <si>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</si>
  <si>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</si>
  <si>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</si>
  <si>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</si>
  <si>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</si>
  <si>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</si>
  <si>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</si>
  <si>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</si>
  <si>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</si>
  <si>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</si>
  <si>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</si>
  <si>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</si>
  <si>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</si>
  <si>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</si>
  <si>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</si>
  <si>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</si>
  <si>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</si>
  <si>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</si>
  <si>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</si>
  <si>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</si>
  <si>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</si>
  <si>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</si>
  <si>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</si>
  <si>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</si>
  <si>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</si>
  <si>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</si>
  <si>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</si>
  <si>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</si>
  <si>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</si>
  <si>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</si>
  <si>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</si>
  <si>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</si>
  <si>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</si>
  <si>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</si>
  <si>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</si>
  <si>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</si>
  <si>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</si>
  <si>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</si>
  <si>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</si>
  <si>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</si>
  <si>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</si>
  <si>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</si>
  <si>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</si>
  <si>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</si>
  <si>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</si>
  <si>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</si>
  <si>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</si>
  <si>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</si>
  <si>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</si>
  <si>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</si>
  <si>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</si>
  <si>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</si>
  <si>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</si>
  <si>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</si>
  <si>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</si>
  <si>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</si>
  <si>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</si>
  <si>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</si>
  <si>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</si>
  <si>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</si>
  <si>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</si>
  <si>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</si>
  <si>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</si>
  <si>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</si>
  <si>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</si>
  <si>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</si>
  <si>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</si>
  <si>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</si>
  <si>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</si>
  <si>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</si>
  <si>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</si>
  <si>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</si>
  <si>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</si>
  <si>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</si>
  <si>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</si>
  <si>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</si>
  <si>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</si>
  <si>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</si>
  <si>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</si>
  <si>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</si>
  <si>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</si>
  <si>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</si>
  <si>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</si>
  <si>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</si>
  <si>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</si>
  <si>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</si>
  <si>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</si>
  <si>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</si>
  <si>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</si>
  <si>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</si>
  <si>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</si>
  <si>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</si>
  <si>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</si>
  <si>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</si>
  <si>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</si>
  <si>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</si>
  <si>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</si>
  <si>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</si>
  <si>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</si>
  <si>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</si>
  <si>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</si>
  <si>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</si>
  <si>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</si>
  <si>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</si>
  <si>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</si>
  <si>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</si>
  <si>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</si>
  <si>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</si>
  <si>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</si>
  <si>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</si>
  <si>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</si>
  <si>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</si>
  <si>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</si>
  <si>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</si>
  <si>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</si>
  <si>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</si>
  <si>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</si>
  <si>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</si>
  <si>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</si>
  <si>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</si>
  <si>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</si>
  <si>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</si>
  <si>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</si>
  <si>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</si>
  <si>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</si>
  <si>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</si>
  <si>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</si>
  <si>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</si>
  <si>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</si>
  <si>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</si>
  <si>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</si>
  <si>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</si>
  <si>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</si>
  <si>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</si>
  <si>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</si>
  <si>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</si>
  <si>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</si>
  <si>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</si>
  <si>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</si>
  <si>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</si>
  <si>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</si>
  <si>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</si>
  <si>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</si>
  <si>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</si>
  <si>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</si>
  <si>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</si>
  <si>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</si>
  <si>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</si>
  <si>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</si>
  <si>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</si>
  <si>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</si>
  <si>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</si>
  <si>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</si>
  <si>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</si>
  <si>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</si>
  <si>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</si>
  <si>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</si>
  <si>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</si>
  <si>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</si>
  <si>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</si>
  <si>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</si>
  <si>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</si>
  <si>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</si>
  <si>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</si>
  <si>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</si>
  <si>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</si>
  <si>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</si>
  <si>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</si>
  <si>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</si>
  <si>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</si>
  <si>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</si>
  <si>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</si>
  <si>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</si>
  <si>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</si>
  <si>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</si>
  <si>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</si>
  <si>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</si>
  <si>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</si>
  <si>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</si>
  <si>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</si>
  <si>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</si>
  <si>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</si>
  <si>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</si>
  <si>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</si>
  <si>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</si>
  <si>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</si>
  <si>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</si>
  <si>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</si>
  <si>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</si>
  <si>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</si>
  <si>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</si>
  <si>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</si>
  <si>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</si>
  <si>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</si>
  <si>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</si>
  <si>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</si>
  <si>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</si>
  <si>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</si>
  <si>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</si>
  <si>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</si>
  <si>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</si>
  <si>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</si>
  <si>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</si>
  <si>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</si>
  <si>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</si>
  <si>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</si>
  <si>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</si>
  <si>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</si>
  <si>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</si>
  <si>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</si>
  <si>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</si>
  <si>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</si>
  <si>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</si>
  <si>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</si>
  <si>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</si>
  <si>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</si>
  <si>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</si>
  <si>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</si>
  <si>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</si>
  <si>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</si>
  <si>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</si>
  <si>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</si>
  <si>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</si>
  <si>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</si>
  <si>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</si>
  <si>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</si>
  <si>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</si>
  <si>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</si>
  <si>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</si>
  <si>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</si>
  <si>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</si>
  <si>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</si>
  <si>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</si>
  <si>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</si>
  <si>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</si>
  <si>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</si>
  <si>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</si>
  <si>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</si>
  <si>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</si>
  <si>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</si>
  <si>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</si>
  <si>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</si>
  <si>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</si>
  <si>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</si>
  <si>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</si>
  <si>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</si>
  <si>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</si>
  <si>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</si>
  <si>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</si>
  <si>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</si>
  <si>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</si>
  <si>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</si>
  <si>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</si>
  <si>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</si>
  <si>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</si>
  <si>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</si>
  <si>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</si>
  <si>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</si>
  <si>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</si>
  <si>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</si>
  <si>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</si>
  <si>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</si>
  <si>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</si>
  <si>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</si>
  <si>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</si>
  <si>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</si>
  <si>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</si>
  <si>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</si>
  <si>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</si>
  <si>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</si>
  <si>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</si>
  <si>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</si>
  <si>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</si>
  <si>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</si>
  <si>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</si>
  <si>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</si>
  <si>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</si>
  <si>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</si>
  <si>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</si>
  <si>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</si>
  <si>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</si>
  <si>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</si>
  <si>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</si>
  <si>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</si>
  <si>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</si>
  <si>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</si>
  <si>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</si>
  <si>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</si>
  <si>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</si>
  <si>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</si>
  <si>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</si>
  <si>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</si>
  <si>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</si>
  <si>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</si>
  <si>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</si>
  <si>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</si>
  <si>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</si>
  <si>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</si>
  <si>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</si>
  <si>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</si>
  <si>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</si>
  <si>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</si>
  <si>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</si>
  <si>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</si>
  <si>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</si>
  <si>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</si>
  <si>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</si>
  <si>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</si>
  <si>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</si>
  <si>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</si>
  <si>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</si>
  <si>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</si>
  <si>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</si>
  <si>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</si>
  <si>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</si>
  <si>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</si>
  <si>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</si>
  <si>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</si>
  <si>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</si>
  <si>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</si>
  <si>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</si>
  <si>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</si>
  <si>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</si>
  <si>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</si>
  <si>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</si>
  <si>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</si>
  <si>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</si>
  <si>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</si>
  <si>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</si>
  <si>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</si>
  <si>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</si>
  <si>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</si>
  <si>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</si>
  <si>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</si>
  <si>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</si>
  <si>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</si>
  <si>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</si>
  <si>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</si>
  <si>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</si>
  <si>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</si>
  <si>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</si>
  <si>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</si>
  <si>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</si>
  <si>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</si>
  <si>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</si>
  <si>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</si>
  <si>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</si>
  <si>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</si>
  <si>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</si>
  <si>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</si>
  <si>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</si>
  <si>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</si>
  <si>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</si>
  <si>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</si>
  <si>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</si>
  <si>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</si>
  <si>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</si>
  <si>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</si>
  <si>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</si>
  <si>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</si>
  <si>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</si>
  <si>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</si>
  <si>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</si>
  <si>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</si>
  <si>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</si>
  <si>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</si>
  <si>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</si>
  <si>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</si>
  <si>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</si>
  <si>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</si>
  <si>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</si>
  <si>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</si>
  <si>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</si>
  <si>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</si>
  <si>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</si>
  <si>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</si>
  <si>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</si>
  <si>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</si>
  <si>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</si>
  <si>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</si>
  <si>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</si>
  <si>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</si>
  <si>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</si>
  <si>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</si>
  <si>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</si>
  <si>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</si>
  <si>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</si>
  <si>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</si>
  <si>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</si>
  <si>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</si>
  <si>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</si>
  <si>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</si>
  <si>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</si>
  <si>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</si>
  <si>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</si>
  <si>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</si>
  <si>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</si>
  <si>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</si>
  <si>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</si>
  <si>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</si>
  <si>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</si>
  <si>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</si>
  <si>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</si>
  <si>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</si>
  <si>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</si>
  <si>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</si>
  <si>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</si>
  <si>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</si>
  <si>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</si>
  <si>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</si>
  <si>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</si>
  <si>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</si>
  <si>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</si>
  <si>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</si>
  <si>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</si>
  <si>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</si>
  <si>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</si>
  <si>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</si>
  <si>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</si>
  <si>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</si>
  <si>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</si>
  <si>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</si>
  <si>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</si>
  <si>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</si>
  <si>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</si>
  <si>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</si>
  <si>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</si>
  <si>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</si>
  <si>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</si>
  <si>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</si>
  <si>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</si>
  <si>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</si>
  <si>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</si>
  <si>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</si>
  <si>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</si>
  <si>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</si>
  <si>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</si>
  <si>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</si>
  <si>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</si>
  <si>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</si>
  <si>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</si>
  <si>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</si>
  <si>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</si>
  <si>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</si>
  <si>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</si>
  <si>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</si>
  <si>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</si>
  <si>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</si>
  <si>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</si>
  <si>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</si>
  <si>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</si>
  <si>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</si>
  <si>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</si>
  <si>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</si>
  <si>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</si>
  <si>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</si>
  <si>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</si>
  <si>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</si>
  <si>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</si>
  <si>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</si>
  <si>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</si>
  <si>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</si>
  <si>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</si>
  <si>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</si>
  <si>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</si>
  <si>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</si>
  <si>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</si>
  <si>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</si>
  <si>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</si>
  <si>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</si>
  <si>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</si>
  <si>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</si>
  <si>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</si>
  <si>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</si>
  <si>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</si>
  <si>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</si>
  <si>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</si>
  <si>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</si>
  <si>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</si>
  <si>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</si>
  <si>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</si>
  <si>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</si>
  <si>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</si>
  <si>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</si>
  <si>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</si>
  <si>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</si>
  <si>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</si>
  <si>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</si>
  <si>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</si>
  <si>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</si>
  <si>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</si>
  <si>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</si>
  <si>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</si>
  <si>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</si>
  <si>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</si>
  <si>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</si>
  <si>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</si>
  <si>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</si>
  <si>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</si>
  <si>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</si>
  <si>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</si>
  <si>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</si>
  <si>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</si>
  <si>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</si>
  <si>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</si>
  <si>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</si>
  <si>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</si>
  <si>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</si>
  <si>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</si>
  <si>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</si>
  <si>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</si>
  <si>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</si>
  <si>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</si>
  <si>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</si>
  <si>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</si>
  <si>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</si>
  <si>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</si>
  <si>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</si>
  <si>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</si>
  <si>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</si>
  <si>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</si>
  <si>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</si>
  <si>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</si>
  <si>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</si>
  <si>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</si>
  <si>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</si>
  <si>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</si>
  <si>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</si>
  <si>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</si>
  <si>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</si>
  <si>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</si>
  <si>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</si>
  <si>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</si>
  <si>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</si>
  <si>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</si>
  <si>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</si>
  <si>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</si>
  <si>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</si>
  <si>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</si>
  <si>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</si>
  <si>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</si>
  <si>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</si>
  <si>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</si>
  <si>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</si>
  <si>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</si>
  <si>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</si>
  <si>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</si>
  <si>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</si>
  <si>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</si>
  <si>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</si>
  <si>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</si>
  <si>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</si>
  <si>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</si>
  <si>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</si>
  <si>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</si>
  <si>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</si>
  <si>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</si>
  <si>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</si>
  <si>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</si>
  <si>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</si>
  <si>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</si>
  <si>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</si>
  <si>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</si>
  <si>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</si>
  <si>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</si>
  <si>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</si>
  <si>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</si>
  <si>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</si>
  <si>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</si>
  <si>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</si>
  <si>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</si>
  <si>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</si>
  <si>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</si>
  <si>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</si>
  <si>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</si>
  <si>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</si>
  <si>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</si>
  <si>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</si>
  <si>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</si>
  <si>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</si>
  <si>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</si>
  <si>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</si>
  <si>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</si>
  <si>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</si>
  <si>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</si>
  <si>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</si>
  <si>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</si>
  <si>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</si>
  <si>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</si>
  <si>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</si>
  <si>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</si>
  <si>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</si>
  <si>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</si>
  <si>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</si>
  <si>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</si>
  <si>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</si>
  <si>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</si>
  <si>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</si>
  <si>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</si>
  <si>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</si>
  <si>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</si>
  <si>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</si>
  <si>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</si>
  <si>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</si>
  <si>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</si>
  <si>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</si>
  <si>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</si>
  <si>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</si>
  <si>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</si>
  <si>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</si>
  <si>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</si>
  <si>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</si>
  <si>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</si>
  <si>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</si>
  <si>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</si>
  <si>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</si>
  <si>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</si>
  <si>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</si>
  <si>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</si>
  <si>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</si>
  <si>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</si>
  <si>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</si>
  <si>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</si>
  <si>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</si>
  <si>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</si>
  <si>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</si>
  <si>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</si>
  <si>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</si>
  <si>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</si>
  <si>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</si>
  <si>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</si>
  <si>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</si>
  <si>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</si>
  <si>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</si>
  <si>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</si>
  <si>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</si>
  <si>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</si>
  <si>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</si>
  <si>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</si>
  <si>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</si>
  <si>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</si>
  <si>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</si>
  <si>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</si>
  <si>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</si>
  <si>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</si>
  <si>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</si>
  <si>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</si>
  <si>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</si>
  <si>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</si>
  <si>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</si>
  <si>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</si>
  <si>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</si>
  <si>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</si>
  <si>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</si>
  <si>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</si>
  <si>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</si>
  <si>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</si>
  <si>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</si>
  <si>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</si>
  <si>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</si>
  <si>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</si>
  <si>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</si>
  <si>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</si>
  <si>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</si>
  <si>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</si>
  <si>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</si>
  <si>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</si>
  <si>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</si>
  <si>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</si>
  <si>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</si>
  <si>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</si>
  <si>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</si>
  <si>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</si>
  <si>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</si>
  <si>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</si>
  <si>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</si>
  <si>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</si>
  <si>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</si>
  <si>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</si>
  <si>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</si>
  <si>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</si>
  <si>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</si>
  <si>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</si>
  <si>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</si>
  <si>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</si>
  <si>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</si>
  <si>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</si>
  <si>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</si>
  <si>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</si>
  <si>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</si>
  <si>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</si>
  <si>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</si>
  <si>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</si>
  <si>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</si>
  <si>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</si>
  <si>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</si>
  <si>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</si>
  <si>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</si>
  <si>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</si>
  <si>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</si>
  <si>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</si>
  <si>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</si>
  <si>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</si>
  <si>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</si>
  <si>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</si>
  <si>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</si>
  <si>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</si>
  <si>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</si>
  <si>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</si>
  <si>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</si>
  <si>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</si>
  <si>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</si>
  <si>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</si>
  <si>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</si>
  <si>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</si>
  <si>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</si>
  <si>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</si>
  <si>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</si>
  <si>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</si>
  <si>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</si>
  <si>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</si>
  <si>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</si>
  <si>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</si>
  <si>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</si>
  <si>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</si>
  <si>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</si>
  <si>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</si>
  <si>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</si>
  <si>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</si>
  <si>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</si>
  <si>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</si>
  <si>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</si>
  <si>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</si>
  <si>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</si>
  <si>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</si>
  <si>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</si>
  <si>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</si>
  <si>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</si>
  <si>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</si>
  <si>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</si>
  <si>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</si>
  <si>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</si>
  <si>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</si>
  <si>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</si>
  <si>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</si>
  <si>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</si>
  <si>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</si>
  <si>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</si>
  <si>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</si>
  <si>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</si>
  <si>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</si>
  <si>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</si>
  <si>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</si>
  <si>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</si>
  <si>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</si>
  <si>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</si>
  <si>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</si>
  <si>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</si>
  <si>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</si>
  <si>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</si>
  <si>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</si>
  <si>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</si>
  <si>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</si>
  <si>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</si>
  <si>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</si>
  <si>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</si>
  <si>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</si>
  <si>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</si>
  <si>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</si>
  <si>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</si>
  <si>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</si>
  <si>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</si>
  <si>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</si>
  <si>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</si>
  <si>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</si>
  <si>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</si>
  <si>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</si>
  <si>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</si>
  <si>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</si>
  <si>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</si>
  <si>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</si>
  <si>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</si>
  <si>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</si>
  <si>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</si>
  <si>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</si>
  <si>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</si>
  <si>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</si>
  <si>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</si>
  <si>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</si>
  <si>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</si>
  <si>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</si>
  <si>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</si>
  <si>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</si>
  <si>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</si>
  <si>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</si>
  <si>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</si>
  <si>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</si>
  <si>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</si>
  <si>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</si>
  <si>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</si>
  <si>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</si>
  <si>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</si>
  <si>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</si>
  <si>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</si>
  <si>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</si>
  <si>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</si>
  <si>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</si>
  <si>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</si>
  <si>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</si>
  <si>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</si>
  <si>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</si>
  <si>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</si>
  <si>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</si>
  <si>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</si>
  <si>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</si>
  <si>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</si>
  <si>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</si>
  <si>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</si>
  <si>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</si>
  <si>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</si>
  <si>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</si>
  <si>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</si>
  <si>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</si>
  <si>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</si>
  <si>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</si>
  <si>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</si>
  <si>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</si>
  <si>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</si>
  <si>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</si>
  <si>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</si>
  <si>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</si>
  <si>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</si>
  <si>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</si>
  <si>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</si>
  <si>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</si>
  <si>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</si>
  <si>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</si>
  <si>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</si>
  <si>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</si>
  <si>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</si>
  <si>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</si>
  <si>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</si>
  <si>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</si>
  <si>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</si>
  <si>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</si>
  <si>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</si>
  <si>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</si>
  <si>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</si>
  <si>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</si>
  <si>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</si>
  <si>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</si>
  <si>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</si>
  <si>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</si>
  <si>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</si>
  <si>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</si>
  <si>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</si>
  <si>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</si>
  <si>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</si>
  <si>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</si>
  <si>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</si>
  <si>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</si>
  <si>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</si>
  <si>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</si>
  <si>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</si>
  <si>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</si>
  <si>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</si>
  <si>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</si>
  <si>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</si>
  <si>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</si>
  <si>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</si>
  <si>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</si>
  <si>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</si>
  <si>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</si>
  <si>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</si>
  <si>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</si>
  <si>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</si>
  <si>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</si>
  <si>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</si>
  <si>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</si>
  <si>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</si>
  <si>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</si>
  <si>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</si>
  <si>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</si>
  <si>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</si>
  <si>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</si>
  <si>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</si>
  <si>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</si>
  <si>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</si>
  <si>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</si>
  <si>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</si>
  <si>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</si>
  <si>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</si>
  <si>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</si>
  <si>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</si>
  <si>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</si>
  <si>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</si>
  <si>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</si>
  <si>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</si>
  <si>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</si>
  <si>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</si>
  <si>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</si>
  <si>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</si>
  <si>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</si>
  <si>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</si>
  <si>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</si>
  <si>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</si>
  <si>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</si>
  <si>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</si>
  <si>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</si>
  <si>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</si>
  <si>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</si>
  <si>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</si>
  <si>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</si>
  <si>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</si>
  <si>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</si>
  <si>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</si>
  <si>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</si>
  <si>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</si>
  <si>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</si>
  <si>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</si>
  <si>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</si>
  <si>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</si>
  <si>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</si>
  <si>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</si>
  <si>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</si>
  <si>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</si>
  <si>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</si>
  <si>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</si>
  <si>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</si>
  <si>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</si>
  <si>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</si>
  <si>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</si>
  <si>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</si>
  <si>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</si>
  <si>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</si>
  <si>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</si>
  <si>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</si>
  <si>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</si>
  <si>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</si>
  <si>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</si>
  <si>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</si>
  <si>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</si>
  <si>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</si>
  <si>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</si>
  <si>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</si>
  <si>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</si>
  <si>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</si>
  <si>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</si>
  <si>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</si>
  <si>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</si>
  <si>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</si>
  <si>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</si>
  <si>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</si>
  <si>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</si>
  <si>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</si>
  <si>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</si>
  <si>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</si>
  <si>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</si>
  <si>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</si>
  <si>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</si>
  <si>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</si>
  <si>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</si>
  <si>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</si>
  <si>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</si>
  <si>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</si>
  <si>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</si>
  <si>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</si>
  <si>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</si>
  <si>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</si>
  <si>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</si>
  <si>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</si>
  <si>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</si>
  <si>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</si>
  <si>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</si>
  <si>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</si>
  <si>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</si>
  <si>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</si>
  <si>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</si>
  <si>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</si>
  <si>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</si>
  <si>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</si>
  <si>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</si>
  <si>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</si>
  <si>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</si>
  <si>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</si>
  <si>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</si>
  <si>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</si>
  <si>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</si>
  <si>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</si>
  <si>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</si>
  <si>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</si>
  <si>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</si>
  <si>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</si>
  <si>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</si>
  <si>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</si>
  <si>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</si>
  <si>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</si>
  <si>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</si>
  <si>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</si>
  <si>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</si>
  <si>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</si>
  <si>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</si>
  <si>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</si>
  <si>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</si>
  <si>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</si>
  <si>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</si>
  <si>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</si>
  <si>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</si>
  <si>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</si>
  <si>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</si>
  <si>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</si>
  <si>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</si>
  <si>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</si>
  <si>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</si>
  <si>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</si>
  <si>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</si>
  <si>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</si>
  <si>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</si>
  <si>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</si>
  <si>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</si>
  <si>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</si>
  <si>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</si>
  <si>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</si>
  <si>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</si>
  <si>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</si>
  <si>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</si>
  <si>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</si>
  <si>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</si>
  <si>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</si>
  <si>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</si>
  <si>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</si>
  <si>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</si>
  <si>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</si>
  <si>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</si>
  <si>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</si>
  <si>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</si>
  <si>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</si>
  <si>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</si>
  <si>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</si>
  <si>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</si>
  <si>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</si>
  <si>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</si>
  <si>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</si>
  <si>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</si>
  <si>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</si>
  <si>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</si>
  <si>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</si>
  <si>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</si>
  <si>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</si>
  <si>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</si>
  <si>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</si>
  <si>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</si>
  <si>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</si>
  <si>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</si>
  <si>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</si>
  <si>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</si>
  <si>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</si>
  <si>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</si>
  <si>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</si>
  <si>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</si>
  <si>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</si>
  <si>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</si>
  <si>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</si>
  <si>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</si>
  <si>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</si>
  <si>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</si>
  <si>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</si>
  <si>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</si>
  <si>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</si>
  <si>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</si>
  <si>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</si>
  <si>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</si>
  <si>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</si>
  <si>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</si>
  <si>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</si>
  <si>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</si>
  <si>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</si>
  <si>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</si>
  <si>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</si>
  <si>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</si>
  <si>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</si>
  <si>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</si>
  <si>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</si>
  <si>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</si>
  <si>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</si>
  <si>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</si>
  <si>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</si>
  <si>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</si>
  <si>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</si>
  <si>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</si>
  <si>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</si>
  <si>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</si>
  <si>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</si>
  <si>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</si>
  <si>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</si>
  <si>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</si>
  <si>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</si>
  <si>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</si>
  <si>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</si>
  <si>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</si>
  <si>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</si>
  <si>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</si>
  <si>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</si>
  <si>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</si>
  <si>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</si>
  <si>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</si>
  <si>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</si>
  <si>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</si>
  <si>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</si>
  <si>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</si>
  <si>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</si>
  <si>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</si>
  <si>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</si>
  <si>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</si>
  <si>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</si>
  <si>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</si>
  <si>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</si>
  <si>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</si>
  <si>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</si>
  <si>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</si>
  <si>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</si>
  <si>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</si>
  <si>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</si>
  <si>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</si>
  <si>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</si>
  <si>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</si>
  <si>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</si>
  <si>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</si>
  <si>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</si>
  <si>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</si>
  <si>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</si>
  <si>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</si>
  <si>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</si>
  <si>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</si>
  <si>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</si>
  <si>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</si>
  <si>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</si>
  <si>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</si>
  <si>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</si>
  <si>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</si>
  <si>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</si>
  <si>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</si>
  <si>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</si>
  <si>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</si>
  <si>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</si>
  <si>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</si>
  <si>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</si>
  <si>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</si>
  <si>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</si>
  <si>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</si>
  <si>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</si>
  <si>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</si>
  <si>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</si>
  <si>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</si>
  <si>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</si>
  <si>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</si>
  <si>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</si>
  <si>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</si>
  <si>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</si>
  <si>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</si>
  <si>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</si>
  <si>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</si>
  <si>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</si>
  <si>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</si>
  <si>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</si>
  <si>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</si>
  <si>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</si>
  <si>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</si>
  <si>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</si>
  <si>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</si>
  <si>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</si>
  <si>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</si>
  <si>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</si>
  <si>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</si>
  <si>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</si>
  <si>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</si>
  <si>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</si>
  <si>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</si>
  <si>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</si>
  <si>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</si>
  <si>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</si>
  <si>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</si>
  <si>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</si>
  <si>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</si>
  <si>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</si>
  <si>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</si>
  <si>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</si>
  <si>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</si>
  <si>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</si>
  <si>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</si>
  <si>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</si>
  <si>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</si>
  <si>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</si>
  <si>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</si>
  <si>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</si>
  <si>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</si>
  <si>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</si>
  <si>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</si>
  <si>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</si>
  <si>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</si>
  <si>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</si>
  <si>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</si>
  <si>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</si>
  <si>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</si>
  <si>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</si>
  <si>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</si>
  <si>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</si>
  <si>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</si>
  <si>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</si>
  <si>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</si>
  <si>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</si>
  <si>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</si>
  <si>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</si>
  <si>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</si>
  <si>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</si>
  <si>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</si>
  <si>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</si>
  <si>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</si>
  <si>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</si>
  <si>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</si>
  <si>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</si>
  <si>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</si>
  <si>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</si>
  <si>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</si>
  <si>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</si>
  <si>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</si>
  <si>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</si>
  <si>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</si>
  <si>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</si>
  <si>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</si>
  <si>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</si>
  <si>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</si>
  <si>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</si>
  <si>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</si>
  <si>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</si>
  <si>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</si>
  <si>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</si>
  <si>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</si>
  <si>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</si>
  <si>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</si>
  <si>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</si>
  <si>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</si>
  <si>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</si>
  <si>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</si>
  <si>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</si>
  <si>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</si>
  <si>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</si>
  <si>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</si>
  <si>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</si>
  <si>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</si>
  <si>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</si>
  <si>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</si>
  <si>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</si>
  <si>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</si>
  <si>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</si>
  <si>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</si>
  <si>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</si>
  <si>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</si>
  <si>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</si>
  <si>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</si>
  <si>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</si>
  <si>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</si>
  <si>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</si>
  <si>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</si>
  <si>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</si>
  <si>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</si>
  <si>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</si>
  <si>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</si>
  <si>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</si>
  <si>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</si>
  <si>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</si>
  <si>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</si>
  <si>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</si>
  <si>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</si>
  <si>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</si>
  <si>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</si>
  <si>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</si>
  <si>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</si>
  <si>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</si>
  <si>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</si>
  <si>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</si>
  <si>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</si>
  <si>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</si>
  <si>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</si>
  <si>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</si>
  <si>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</si>
  <si>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</si>
  <si>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</si>
  <si>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</si>
  <si>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</si>
  <si>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</si>
  <si>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</si>
  <si>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</si>
  <si>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</si>
  <si>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</si>
  <si>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</si>
  <si>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</si>
  <si>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</si>
  <si>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</si>
  <si>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</si>
  <si>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</si>
  <si>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</si>
  <si>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</si>
  <si>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</si>
  <si>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</si>
  <si>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</si>
  <si>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</si>
  <si>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</si>
  <si>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</si>
  <si>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</si>
  <si>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</si>
  <si>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</si>
  <si>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</si>
  <si>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</si>
  <si>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</si>
  <si>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</si>
  <si>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</si>
  <si>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</si>
  <si>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</si>
  <si>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</si>
  <si>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</si>
  <si>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</si>
  <si>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</si>
  <si>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</si>
  <si>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</si>
  <si>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</si>
  <si>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</si>
  <si>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</si>
  <si>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</si>
  <si>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</si>
  <si>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</si>
  <si>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</si>
  <si>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</si>
  <si>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</si>
  <si>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</si>
  <si>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</si>
  <si>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</si>
  <si>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</si>
  <si>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</si>
  <si>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</si>
  <si>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</si>
  <si>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</si>
  <si>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</si>
  <si>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</si>
  <si>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</si>
  <si>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</si>
  <si>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</si>
  <si>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</si>
  <si>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</si>
  <si>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</si>
  <si>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</si>
  <si>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</si>
  <si>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</si>
  <si>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</si>
  <si>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</si>
  <si>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</si>
  <si>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</si>
  <si>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</si>
  <si>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</si>
  <si>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</si>
  <si>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</si>
  <si>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</si>
  <si>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</si>
  <si>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</si>
  <si>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</si>
  <si>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</si>
  <si>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</si>
  <si>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</si>
  <si>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</si>
  <si>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</si>
  <si>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</si>
  <si>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</si>
  <si>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</si>
  <si>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</si>
  <si>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</si>
  <si>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</si>
  <si>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</si>
  <si>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</si>
  <si>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</si>
  <si>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</si>
  <si>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</si>
  <si>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</si>
  <si>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</si>
  <si>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</si>
  <si>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</si>
  <si>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</si>
  <si>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</si>
  <si>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</si>
  <si>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</si>
  <si>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</si>
  <si>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</si>
  <si>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</si>
  <si>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</si>
  <si>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</si>
  <si>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</si>
  <si>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</si>
  <si>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</si>
  <si>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</si>
  <si>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</si>
  <si>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</si>
  <si>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</si>
  <si>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</si>
  <si>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</si>
  <si>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</si>
  <si>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</si>
  <si>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</si>
  <si>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</si>
  <si>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</si>
  <si>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</si>
  <si>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</si>
  <si>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</si>
  <si>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</si>
  <si>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</si>
  <si>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</si>
  <si>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</si>
  <si>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</si>
  <si>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</si>
  <si>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</si>
  <si>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</si>
  <si>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</si>
  <si>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</si>
  <si>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</si>
  <si>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</si>
  <si>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</si>
  <si>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</si>
  <si>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</si>
  <si>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</si>
  <si>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</si>
  <si>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</si>
  <si>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</si>
  <si>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</si>
  <si>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</si>
  <si>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</si>
  <si>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</si>
  <si>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</si>
  <si>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</si>
  <si>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</si>
  <si>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</si>
  <si>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</si>
  <si>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</si>
  <si>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</si>
  <si>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</si>
  <si>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</si>
  <si>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</si>
  <si>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</si>
  <si>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</si>
  <si>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</si>
  <si>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</si>
  <si>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</si>
  <si>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</si>
  <si>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</si>
  <si>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</si>
  <si>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</si>
  <si>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</si>
  <si>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</si>
  <si>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</si>
  <si>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</si>
  <si>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</si>
  <si>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</si>
  <si>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</si>
  <si>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</si>
  <si>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</si>
  <si>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</si>
  <si>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</si>
  <si>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</si>
  <si>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</si>
  <si>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</si>
  <si>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</si>
  <si>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</si>
  <si>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</si>
  <si>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</si>
  <si>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</si>
  <si>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</si>
  <si>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</si>
  <si>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</si>
  <si>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</si>
  <si>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</si>
  <si>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</si>
  <si>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</si>
  <si>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</si>
  <si>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</si>
  <si>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</si>
  <si>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</si>
  <si>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</si>
  <si>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</si>
  <si>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</si>
  <si>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</si>
  <si>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</si>
  <si>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</si>
  <si>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</si>
  <si>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</si>
  <si>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</si>
  <si>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</si>
  <si>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</si>
  <si>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</si>
  <si>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</si>
  <si>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</si>
  <si>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</si>
  <si>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</si>
  <si>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</si>
  <si>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</si>
  <si>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</si>
  <si>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</si>
  <si>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</si>
  <si>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</si>
  <si>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</si>
  <si>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</si>
  <si>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</si>
  <si>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</si>
  <si>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</si>
  <si>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</si>
  <si>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</si>
  <si>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</si>
  <si>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</si>
  <si>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</si>
  <si>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</si>
  <si>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</si>
  <si>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</si>
  <si>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</si>
  <si>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</si>
  <si>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</si>
  <si>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</si>
  <si>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</si>
  <si>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</si>
  <si>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</si>
  <si>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</si>
  <si>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</si>
  <si>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</si>
  <si>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</si>
  <si>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</si>
  <si>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</si>
  <si>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</si>
  <si>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</si>
  <si>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</si>
  <si>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</si>
  <si>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</si>
  <si>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</si>
  <si>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</si>
  <si>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</si>
  <si>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</si>
  <si>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</si>
  <si>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</si>
  <si>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</si>
  <si>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</si>
  <si>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</si>
  <si>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</si>
  <si>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</si>
  <si>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</si>
  <si>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</si>
  <si>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</si>
  <si>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</si>
  <si>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</si>
  <si>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</si>
  <si>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</si>
  <si>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</si>
  <si>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</si>
  <si>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</si>
  <si>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</si>
  <si>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</si>
  <si>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</si>
  <si>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</si>
  <si>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</si>
  <si>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</si>
  <si>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</si>
  <si>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</si>
  <si>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</si>
  <si>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</si>
  <si>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</si>
  <si>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</si>
  <si>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</si>
  <si>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</si>
  <si>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</si>
  <si>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</si>
  <si>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</si>
  <si>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</si>
  <si>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</si>
  <si>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</si>
  <si>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</si>
  <si>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</si>
  <si>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</si>
  <si>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</si>
  <si>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</si>
  <si>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</si>
  <si>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</si>
  <si>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</si>
  <si>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</si>
  <si>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</si>
  <si>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</si>
  <si>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</si>
  <si>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</si>
  <si>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</si>
  <si>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</si>
  <si>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</si>
  <si>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</si>
  <si>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</si>
  <si>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</si>
  <si>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</si>
  <si>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</si>
  <si>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</si>
  <si>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</si>
  <si>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</si>
  <si>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</si>
  <si>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</si>
  <si>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</si>
  <si>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</si>
  <si>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</si>
  <si>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</si>
  <si>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</si>
  <si>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</si>
  <si>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</si>
  <si>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</si>
  <si>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</si>
  <si>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</si>
  <si>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</si>
  <si>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</si>
  <si>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</si>
  <si>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</si>
  <si>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</si>
  <si>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</si>
  <si>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</si>
  <si>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</si>
  <si>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</si>
  <si>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</si>
  <si>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</si>
  <si>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</si>
  <si>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</si>
  <si>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</si>
  <si>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</si>
  <si>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</si>
  <si>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</si>
  <si>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</si>
  <si>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</si>
  <si>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</si>
  <si>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</si>
  <si>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</si>
  <si>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</si>
  <si>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</si>
  <si>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</si>
  <si>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</si>
  <si>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</si>
  <si>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</si>
  <si>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</si>
  <si>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</si>
  <si>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</si>
  <si>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</si>
  <si>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</si>
  <si>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</si>
  <si>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</si>
  <si>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</si>
  <si>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</si>
  <si>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</si>
  <si>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</si>
  <si>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</si>
  <si>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</si>
  <si>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</si>
  <si>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</si>
  <si>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</si>
  <si>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</si>
  <si>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</si>
  <si>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</si>
  <si>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</si>
  <si>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</si>
  <si>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</si>
  <si>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</si>
  <si>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</si>
  <si>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</si>
  <si>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</si>
  <si>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</si>
  <si>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</si>
  <si>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</si>
  <si>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</si>
  <si>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</si>
  <si>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</si>
  <si>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</si>
  <si>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</si>
  <si>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</si>
  <si>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</si>
  <si>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</si>
  <si>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</si>
  <si>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</si>
  <si>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</si>
  <si>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</si>
  <si>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</si>
  <si>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</si>
  <si>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</si>
  <si>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</si>
  <si>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</si>
  <si>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</si>
  <si>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</si>
  <si>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</si>
  <si>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</si>
  <si>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</si>
  <si>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</si>
  <si>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</si>
  <si>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</si>
  <si>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</si>
  <si>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</si>
  <si>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</si>
  <si>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</si>
  <si>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</si>
  <si>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</si>
  <si>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</si>
  <si>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</si>
  <si>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</si>
  <si>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</si>
  <si>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</si>
  <si>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</si>
  <si>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</si>
  <si>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</si>
  <si>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</si>
  <si>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</si>
  <si>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</si>
  <si>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</si>
  <si>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</si>
  <si>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</si>
  <si>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</si>
  <si>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</si>
  <si>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</si>
  <si>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</si>
  <si>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</si>
  <si>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</si>
  <si>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</si>
  <si>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</si>
  <si>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</si>
  <si>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</si>
  <si>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</si>
  <si>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</si>
  <si>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</si>
  <si>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</si>
  <si>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</si>
  <si>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</si>
  <si>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</si>
  <si>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</si>
  <si>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</si>
  <si>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</si>
  <si>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</si>
  <si>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</si>
  <si>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</si>
  <si>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</si>
  <si>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</si>
  <si>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</si>
  <si>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</si>
  <si>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</si>
  <si>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</si>
  <si>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</si>
  <si>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</si>
  <si>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</si>
  <si>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</si>
  <si>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</si>
  <si>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</si>
  <si>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</si>
  <si>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</si>
  <si>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</si>
  <si>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</si>
  <si>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</si>
  <si>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</si>
  <si>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</si>
  <si>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</si>
  <si>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</si>
  <si>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</si>
  <si>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</si>
  <si>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</si>
  <si>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</si>
  <si>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</si>
  <si>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</si>
  <si>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</si>
  <si>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</si>
  <si>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</si>
  <si>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</si>
  <si>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</si>
  <si>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</si>
  <si>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</si>
  <si>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</si>
  <si>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</si>
  <si>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</si>
  <si>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</si>
  <si>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</si>
  <si>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</si>
  <si>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</si>
  <si>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</si>
  <si>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</si>
  <si>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</si>
  <si>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</si>
  <si>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</si>
  <si>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</si>
  <si>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</si>
  <si>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</si>
  <si>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</si>
  <si>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</si>
  <si>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</si>
  <si>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</si>
  <si>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</si>
  <si>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</si>
  <si>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</si>
  <si>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</si>
  <si>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</si>
  <si>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</si>
  <si>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</si>
  <si>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</si>
  <si>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</si>
  <si>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</si>
  <si>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</si>
  <si>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</si>
  <si>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</si>
  <si>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</si>
  <si>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</si>
  <si>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</si>
  <si>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</si>
  <si>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</si>
  <si>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</si>
  <si>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</si>
  <si>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</si>
  <si>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</si>
  <si>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</si>
  <si>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</si>
  <si>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</si>
  <si>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</si>
  <si>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</si>
  <si>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</si>
  <si>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</si>
  <si>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</si>
  <si>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</si>
  <si>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</si>
  <si>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</si>
  <si>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</si>
  <si>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</si>
  <si>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</si>
  <si>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</si>
  <si>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</si>
  <si>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</si>
  <si>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</si>
  <si>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</si>
  <si>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</si>
  <si>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</si>
  <si>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</si>
  <si>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</si>
  <si>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</si>
  <si>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</si>
  <si>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</si>
  <si>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</si>
  <si>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</si>
  <si>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</si>
  <si>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</si>
  <si>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</si>
  <si>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</si>
  <si>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</si>
  <si>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</si>
  <si>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</si>
  <si>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</si>
  <si>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</si>
  <si>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</si>
  <si>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</si>
  <si>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</si>
  <si>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</si>
  <si>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</si>
  <si>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</si>
  <si>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</si>
  <si>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</si>
  <si>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</si>
  <si>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</si>
  <si>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</si>
  <si>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</si>
  <si>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</si>
  <si>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</si>
  <si>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</si>
  <si>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</si>
  <si>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</si>
  <si>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</si>
  <si>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</si>
  <si>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</si>
  <si>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</si>
  <si>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</si>
  <si>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</si>
  <si>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</si>
  <si>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</si>
  <si>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</si>
  <si>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</si>
  <si>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</si>
  <si>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</si>
  <si>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</si>
  <si>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</si>
  <si>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</si>
  <si>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</si>
  <si>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</si>
  <si>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</si>
  <si>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</si>
  <si>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</si>
  <si>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</si>
  <si>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</si>
  <si>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</si>
  <si>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</si>
  <si>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</si>
  <si>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</si>
  <si>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</si>
  <si>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</si>
  <si>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</si>
  <si>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</si>
  <si>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</si>
  <si>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</si>
  <si>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</si>
  <si>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</si>
  <si>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</si>
  <si>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</si>
  <si>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</si>
  <si>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</si>
  <si>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</si>
  <si>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</si>
  <si>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</si>
  <si>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</si>
  <si>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</si>
  <si>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</si>
  <si>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</si>
  <si>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</si>
  <si>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</si>
  <si>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</si>
  <si>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</si>
  <si>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</si>
  <si>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</si>
  <si>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</si>
  <si>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</si>
  <si>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</si>
  <si>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</si>
  <si>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</si>
  <si>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</si>
  <si>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</si>
  <si>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</si>
  <si>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</si>
  <si>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</si>
  <si>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</si>
  <si>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</si>
  <si>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</si>
  <si>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</si>
  <si>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</si>
  <si>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</si>
  <si>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</si>
  <si>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</si>
  <si>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</si>
  <si>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</si>
  <si>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</si>
  <si>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</si>
  <si>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</si>
  <si>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</si>
  <si>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</si>
  <si>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</si>
  <si>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</si>
  <si>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</si>
  <si>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</si>
  <si>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</si>
  <si>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</si>
  <si>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</si>
  <si>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</si>
  <si>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</si>
  <si>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</si>
  <si>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</si>
  <si>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</si>
  <si>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</si>
  <si>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</si>
  <si>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</si>
  <si>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</si>
  <si>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</si>
  <si>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</si>
  <si>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</si>
  <si>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</si>
  <si>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</si>
  <si>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</si>
  <si>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</si>
  <si>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</si>
  <si>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</si>
  <si>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</si>
  <si>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</si>
  <si>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</si>
  <si>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</si>
  <si>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</si>
  <si>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</si>
  <si>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</si>
  <si>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</si>
  <si>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</si>
  <si>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</si>
  <si>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</si>
  <si>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</si>
  <si>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</si>
  <si>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</si>
  <si>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</si>
  <si>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</si>
  <si>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</si>
  <si>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</si>
  <si>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</si>
  <si>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</si>
  <si>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</si>
  <si>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</si>
  <si>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</si>
  <si>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</si>
  <si>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</si>
  <si>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</si>
  <si>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</si>
  <si>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</si>
  <si>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</si>
  <si>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</si>
  <si>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</si>
  <si>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</si>
  <si>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</si>
  <si>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</si>
  <si>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</si>
  <si>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</si>
  <si>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</si>
  <si>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</si>
  <si>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</si>
  <si>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</si>
  <si>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</si>
  <si>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</si>
  <si>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</si>
  <si>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</si>
  <si>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</si>
  <si>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</si>
  <si>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</si>
  <si>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</si>
  <si>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</si>
  <si>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</si>
  <si>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</si>
  <si>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</si>
  <si>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</si>
  <si>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</si>
  <si>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</si>
  <si>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</si>
  <si>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</si>
  <si>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</si>
  <si>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</si>
  <si>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</si>
  <si>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</si>
  <si>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</si>
  <si>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</si>
  <si>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</si>
  <si>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</si>
  <si>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</si>
  <si>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</si>
  <si>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</si>
  <si>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</si>
  <si>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</si>
  <si>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</si>
  <si>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</si>
  <si>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</si>
  <si>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</si>
  <si>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</si>
  <si>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</si>
  <si>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</si>
  <si>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</si>
  <si>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</si>
  <si>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</si>
  <si>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</si>
  <si>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</si>
  <si>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</si>
  <si>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</si>
  <si>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</si>
  <si>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</si>
  <si>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</si>
  <si>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</si>
  <si>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</si>
  <si>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</si>
  <si>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</si>
  <si>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</si>
  <si>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</si>
  <si>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</si>
  <si>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</si>
  <si>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</si>
  <si>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</si>
  <si>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</si>
  <si>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</si>
  <si>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</si>
  <si>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</si>
  <si>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</si>
  <si>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</si>
  <si>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</si>
  <si>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</si>
  <si>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</si>
  <si>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</si>
  <si>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</si>
  <si>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</si>
  <si>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</si>
  <si>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</si>
  <si>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</si>
  <si>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</si>
  <si>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</si>
  <si>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</si>
  <si>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</si>
  <si>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</si>
  <si>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</si>
  <si>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</si>
  <si>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</si>
  <si>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</si>
  <si>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</si>
  <si>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</si>
  <si>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</si>
  <si>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</si>
  <si>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</si>
  <si>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</si>
  <si>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</si>
  <si>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</si>
  <si>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</si>
  <si>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</si>
  <si>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</si>
  <si>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</si>
  <si>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</si>
  <si>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</si>
  <si>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</si>
  <si>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</si>
  <si>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</si>
  <si>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</si>
  <si>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</si>
  <si>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</si>
  <si>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</si>
  <si>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</si>
  <si>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</si>
  <si>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</si>
  <si>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</si>
  <si>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</si>
  <si>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</si>
  <si>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</si>
  <si>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</si>
  <si>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</si>
  <si>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</si>
  <si>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</si>
  <si>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</si>
  <si>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</si>
  <si>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</si>
  <si>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</si>
  <si>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</si>
  <si>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</si>
  <si>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</si>
  <si>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</si>
  <si>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</si>
  <si>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</si>
  <si>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</si>
  <si>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</si>
  <si>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</si>
  <si>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</si>
  <si>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</si>
  <si>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</si>
  <si>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</si>
  <si>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</si>
  <si>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</si>
  <si>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</si>
  <si>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</si>
  <si>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</si>
  <si>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</si>
  <si>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</si>
  <si>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</si>
  <si>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</si>
  <si>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</si>
  <si>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</si>
  <si>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</si>
  <si>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</si>
  <si>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</si>
  <si>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</si>
  <si>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</si>
  <si>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</si>
  <si>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</si>
  <si>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</si>
  <si>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</si>
  <si>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</si>
  <si>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</si>
  <si>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</si>
  <si>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</si>
  <si>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</si>
  <si>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</si>
  <si>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</si>
  <si>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</si>
  <si>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</si>
  <si>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</si>
  <si>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</si>
  <si>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</si>
  <si>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</si>
  <si>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</si>
  <si>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</si>
  <si>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</si>
  <si>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</si>
  <si>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</si>
  <si>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</si>
  <si>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</si>
  <si>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</si>
  <si>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</si>
  <si>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</si>
  <si>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</si>
  <si>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</si>
  <si>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</si>
  <si>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</si>
  <si>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</si>
  <si>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</si>
  <si>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</si>
  <si>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</si>
  <si>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</si>
  <si>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</si>
  <si>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</si>
  <si>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</si>
  <si>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</si>
  <si>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</si>
  <si>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</si>
  <si>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</si>
  <si>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</si>
  <si>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</si>
  <si>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</si>
  <si>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</si>
  <si>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</si>
  <si>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</si>
  <si>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</si>
  <si>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</si>
  <si>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</si>
  <si>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</si>
  <si>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</si>
  <si>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</si>
  <si>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</si>
  <si>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</si>
  <si>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</si>
  <si>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</si>
  <si>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</si>
  <si>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</si>
  <si>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</si>
  <si>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</si>
  <si>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</si>
  <si>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</si>
  <si>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</si>
  <si>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</si>
  <si>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</si>
  <si>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</si>
  <si>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</si>
  <si>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</si>
  <si>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</si>
  <si>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</si>
  <si>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</si>
  <si>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</si>
  <si>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</si>
  <si>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</si>
  <si>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</si>
  <si>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</si>
  <si>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</si>
  <si>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</si>
  <si>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</si>
  <si>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</si>
  <si>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</si>
  <si>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</si>
  <si>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</si>
  <si>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</si>
  <si>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</si>
  <si>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</si>
  <si>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</si>
  <si>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</si>
  <si>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</si>
  <si>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</si>
  <si>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</si>
  <si>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</si>
  <si>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</si>
  <si>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</si>
  <si>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</si>
  <si>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</si>
  <si>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</si>
  <si>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</si>
  <si>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</si>
  <si>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</si>
  <si>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</si>
  <si>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</si>
  <si>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</si>
  <si>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</si>
  <si>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</si>
  <si>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</si>
  <si>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</si>
  <si>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</si>
  <si>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</si>
  <si>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</si>
  <si>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</si>
  <si>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</si>
  <si>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</si>
  <si>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</si>
  <si>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</si>
  <si>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</si>
  <si>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</si>
  <si>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</si>
  <si>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</si>
  <si>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</si>
  <si>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</si>
  <si>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</si>
  <si>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</si>
  <si>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</si>
  <si>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</si>
  <si>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</si>
  <si>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</si>
  <si>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</si>
  <si>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</si>
  <si>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</si>
  <si>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</si>
  <si>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</si>
  <si>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</si>
  <si>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</si>
  <si>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</si>
  <si>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</si>
  <si>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</si>
  <si>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</si>
  <si>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</si>
  <si>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</si>
  <si>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</si>
  <si>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</si>
  <si>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</si>
  <si>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</si>
  <si>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</si>
  <si>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</si>
  <si>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</si>
  <si>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</si>
  <si>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</si>
  <si>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</si>
  <si>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</si>
  <si>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</si>
  <si>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</si>
  <si>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</si>
  <si>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</si>
  <si>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</si>
  <si>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</si>
  <si>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</si>
  <si>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</si>
  <si>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</si>
  <si>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</si>
  <si>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</si>
  <si>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</si>
  <si>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</si>
  <si>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</si>
  <si>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</si>
  <si>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</si>
  <si>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</si>
  <si>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</si>
  <si>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</si>
  <si>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</si>
  <si>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</si>
  <si>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</si>
  <si>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</si>
  <si>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</si>
  <si>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</si>
  <si>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</si>
  <si>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</si>
  <si>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</si>
  <si>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</si>
  <si>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</si>
  <si>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</si>
  <si>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</si>
  <si>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</si>
  <si>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</si>
  <si>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</si>
  <si>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</si>
  <si>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</si>
  <si>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</si>
  <si>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</si>
  <si>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</si>
  <si>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</si>
  <si>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</si>
  <si>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</si>
  <si>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</si>
  <si>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</si>
  <si>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</si>
  <si>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</si>
  <si>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</si>
  <si>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</si>
  <si>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</si>
  <si>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</si>
  <si>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</si>
  <si>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</si>
  <si>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</si>
  <si>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</si>
  <si>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</si>
  <si>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</si>
  <si>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</si>
  <si>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</si>
  <si>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</si>
  <si>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</si>
  <si>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</si>
  <si>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</si>
  <si>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</si>
  <si>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</si>
  <si>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</si>
  <si>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</si>
  <si>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</si>
  <si>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</si>
  <si>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</si>
  <si>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</si>
  <si>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</si>
  <si>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</si>
  <si>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</si>
  <si>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</si>
  <si>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</si>
  <si>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</si>
  <si>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</si>
  <si>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</si>
  <si>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</si>
  <si>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</si>
  <si>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</si>
  <si>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</si>
  <si>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</si>
  <si>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</si>
  <si>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</si>
  <si>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</si>
  <si>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</si>
  <si>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</si>
  <si>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</si>
  <si>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</si>
  <si>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</si>
  <si>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</si>
  <si>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</si>
  <si>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</si>
  <si>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</si>
  <si>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</si>
  <si>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</si>
  <si>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</si>
  <si>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</si>
  <si>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</si>
  <si>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</si>
  <si>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</si>
  <si>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</si>
  <si>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</si>
  <si>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</si>
  <si>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</si>
  <si>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</si>
  <si>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</si>
  <si>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</si>
  <si>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</si>
  <si>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</si>
  <si>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</si>
  <si>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</si>
  <si>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</si>
  <si>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</si>
  <si>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</si>
  <si>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</si>
  <si>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</si>
  <si>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</si>
  <si>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</si>
  <si>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</si>
  <si>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</si>
  <si>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</si>
  <si>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</si>
  <si>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</si>
  <si>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</si>
  <si>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</si>
  <si>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</si>
  <si>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</si>
  <si>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</si>
  <si>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</si>
  <si>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</si>
  <si>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</si>
  <si>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</si>
  <si>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</si>
  <si>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</si>
  <si>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</si>
  <si>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</si>
  <si>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</si>
  <si>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</si>
  <si>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</si>
  <si>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</si>
  <si>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</si>
  <si>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</si>
  <si>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</si>
  <si>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</si>
  <si>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</si>
  <si>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</si>
  <si>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</si>
  <si>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</si>
  <si>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</si>
  <si>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</si>
  <si>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</si>
  <si>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</si>
  <si>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</si>
  <si>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</si>
  <si>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</si>
  <si>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</si>
  <si>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</si>
  <si>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</si>
  <si>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</si>
  <si>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</si>
  <si>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</si>
  <si>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</si>
  <si>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</si>
  <si>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</si>
  <si>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</si>
  <si>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</si>
  <si>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</si>
  <si>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</si>
  <si>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</si>
  <si>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</si>
  <si>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</si>
  <si>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</si>
  <si>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</si>
  <si>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</si>
  <si>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</si>
  <si>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</si>
  <si>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</si>
  <si>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</si>
  <si>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</si>
  <si>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</si>
  <si>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</si>
  <si>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</si>
  <si>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</si>
  <si>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</si>
  <si>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</si>
  <si>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</si>
  <si>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</si>
  <si>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</si>
  <si>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</si>
  <si>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</si>
  <si>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</si>
  <si>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</si>
  <si>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</si>
  <si>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</si>
  <si>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</si>
  <si>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</si>
  <si>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</si>
  <si>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</si>
  <si>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</si>
  <si>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</si>
  <si>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</si>
  <si>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</si>
  <si>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</si>
  <si>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</si>
  <si>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</si>
  <si>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</si>
  <si>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</si>
  <si>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</si>
  <si>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</si>
  <si>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</si>
  <si>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</si>
  <si>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</si>
  <si>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</si>
  <si>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</si>
  <si>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</si>
  <si>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</si>
  <si>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</si>
  <si>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</si>
  <si>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</si>
  <si>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</si>
  <si>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</si>
  <si>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</si>
  <si>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</si>
  <si>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</si>
  <si>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</si>
  <si>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</si>
  <si>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</si>
  <si>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</si>
  <si>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</si>
  <si>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</si>
  <si>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</si>
  <si>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</si>
  <si>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</si>
  <si>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</si>
  <si>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</si>
  <si>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</si>
  <si>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</si>
  <si>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</si>
  <si>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</si>
  <si>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</si>
  <si>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</si>
  <si>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</si>
  <si>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</si>
  <si>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</si>
  <si>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</si>
  <si>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</si>
  <si>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</si>
  <si>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</si>
  <si>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</si>
  <si>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</si>
  <si>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</si>
  <si>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</si>
  <si>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</si>
  <si>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</si>
  <si>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</si>
  <si>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</si>
  <si>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</si>
  <si>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</si>
  <si>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</si>
  <si>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</si>
  <si>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</si>
  <si>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</si>
  <si>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</si>
  <si>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</si>
  <si>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</si>
  <si>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</si>
  <si>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</si>
  <si>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</si>
  <si>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</si>
  <si>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</si>
  <si>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</si>
  <si>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</si>
  <si>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</si>
  <si>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</si>
  <si>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</si>
  <si>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</si>
  <si>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</si>
  <si>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</si>
  <si>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</si>
  <si>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</si>
  <si>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</si>
  <si>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</si>
  <si>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</si>
  <si>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</si>
  <si>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</si>
  <si>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</si>
  <si>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</si>
  <si>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</si>
  <si>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</si>
  <si>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</si>
  <si>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</si>
  <si>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</si>
  <si>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</si>
  <si>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</si>
  <si>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</si>
  <si>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</si>
  <si>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</si>
  <si>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</si>
  <si>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</si>
  <si>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</si>
  <si>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</si>
  <si>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</si>
  <si>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</si>
  <si>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</si>
  <si>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</si>
  <si>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</si>
  <si>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</si>
  <si>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</si>
  <si>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</si>
  <si>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</si>
  <si>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</si>
  <si>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</si>
  <si>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</si>
  <si>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</si>
  <si>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</si>
  <si>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</si>
  <si>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</si>
  <si>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</si>
  <si>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</si>
  <si>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</si>
  <si>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</si>
  <si>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</si>
  <si>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</si>
  <si>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</si>
  <si>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</si>
  <si>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</si>
  <si>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</si>
  <si>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</si>
  <si>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</si>
  <si>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</si>
  <si>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</si>
  <si>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</si>
  <si>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</si>
  <si>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</si>
  <si>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</si>
  <si>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</si>
  <si>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</si>
  <si>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</si>
  <si>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</si>
  <si>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</si>
  <si>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</si>
  <si>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</si>
  <si>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</si>
  <si>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</si>
  <si>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</si>
  <si>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</si>
  <si>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</si>
  <si>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</si>
  <si>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</si>
  <si>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</si>
  <si>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</si>
  <si>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</si>
  <si>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</si>
  <si>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</si>
  <si>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</si>
  <si>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</si>
  <si>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</si>
  <si>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</si>
  <si>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</si>
  <si>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</si>
  <si>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</si>
  <si>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</si>
  <si>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</si>
  <si>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</si>
  <si>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</si>
  <si>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</si>
  <si>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</si>
  <si>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</si>
  <si>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</si>
  <si>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</si>
  <si>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</si>
  <si>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</si>
  <si>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</si>
  <si>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</si>
  <si>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</si>
  <si>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</si>
  <si>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</si>
  <si>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</si>
  <si>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</si>
  <si>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</si>
  <si>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</si>
  <si>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</si>
  <si>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</si>
  <si>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</si>
  <si>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</si>
  <si>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</si>
  <si>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</si>
  <si>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</si>
  <si>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</si>
  <si>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</si>
  <si>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</si>
  <si>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</si>
  <si>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</si>
  <si>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</si>
  <si>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</si>
  <si>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</si>
  <si>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</si>
  <si>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</si>
  <si>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</si>
  <si>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</si>
  <si>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</si>
  <si>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</si>
  <si>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</si>
  <si>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</si>
  <si>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</si>
  <si>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</si>
  <si>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</si>
  <si>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</si>
  <si>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</si>
  <si>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</si>
  <si>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</si>
  <si>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</si>
  <si>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</si>
  <si>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</si>
  <si>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</si>
  <si>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</si>
  <si>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</si>
  <si>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</si>
  <si>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</si>
  <si>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</si>
  <si>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</si>
  <si>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</si>
  <si>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</si>
  <si>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</si>
  <si>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</si>
  <si>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</si>
  <si>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</si>
  <si>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</si>
  <si>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</si>
  <si>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</si>
  <si>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</si>
  <si>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</si>
  <si>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</si>
  <si>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</si>
  <si>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</si>
  <si>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</si>
  <si>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</si>
  <si>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</si>
  <si>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</si>
  <si>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</si>
  <si>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</si>
  <si>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</si>
  <si>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</si>
  <si>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</si>
  <si>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</si>
  <si>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</si>
  <si>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</si>
  <si>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</si>
  <si>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</si>
  <si>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</si>
  <si>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</si>
  <si>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</si>
  <si>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</si>
  <si>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</si>
  <si>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</si>
  <si>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</si>
  <si>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</si>
  <si>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</si>
  <si>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</si>
  <si>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</si>
  <si>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</si>
  <si>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</si>
  <si>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</si>
  <si>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</si>
  <si>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</si>
  <si>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</si>
  <si>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</si>
  <si>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</si>
  <si>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</si>
  <si>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</si>
  <si>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</si>
  <si>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</si>
  <si>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</si>
  <si>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</si>
  <si>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</si>
  <si>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</si>
  <si>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</si>
  <si>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</si>
  <si>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</si>
  <si>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</si>
  <si>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</si>
  <si>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</si>
  <si>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</si>
  <si>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</si>
  <si>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</si>
  <si>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</si>
  <si>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</si>
  <si>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</si>
  <si>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</si>
  <si>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</si>
  <si>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</si>
  <si>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</si>
  <si>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</si>
  <si>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</si>
  <si>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</si>
  <si>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</si>
  <si>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</si>
  <si>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</si>
  <si>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</si>
  <si>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</si>
  <si>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</si>
  <si>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</si>
  <si>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</si>
  <si>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</si>
  <si>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</si>
  <si>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</si>
  <si>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</si>
  <si>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</si>
  <si>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</si>
  <si>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</si>
  <si>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</si>
  <si>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</si>
  <si>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</si>
  <si>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</si>
  <si>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</si>
  <si>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</si>
  <si>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</si>
  <si>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</si>
  <si>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</si>
  <si>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</si>
  <si>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</si>
  <si>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</si>
  <si>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</si>
  <si>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</si>
  <si>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</si>
  <si>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</si>
  <si>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</si>
  <si>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</si>
  <si>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</si>
  <si>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</si>
  <si>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</si>
  <si>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</si>
  <si>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</si>
  <si>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</si>
  <si>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</si>
  <si>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</si>
  <si>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</si>
  <si>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</si>
  <si>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</si>
  <si>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</si>
  <si>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</si>
  <si>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</si>
  <si>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</si>
  <si>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</si>
  <si>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</si>
  <si>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</si>
  <si>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</si>
  <si>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</si>
  <si>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</si>
  <si>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</si>
  <si>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</si>
  <si>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</si>
  <si>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</si>
  <si>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</si>
  <si>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</si>
  <si>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</si>
  <si>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</si>
  <si>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</si>
  <si>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</si>
  <si>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</si>
  <si>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</si>
  <si>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</si>
  <si>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</si>
  <si>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</si>
  <si>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</si>
  <si>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</si>
  <si>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</si>
  <si>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</si>
  <si>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</si>
  <si>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</si>
  <si>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</si>
  <si>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</si>
  <si>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</si>
  <si>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</si>
  <si>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</si>
  <si>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</si>
  <si>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</si>
  <si>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</si>
  <si>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</si>
  <si>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</si>
  <si>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</si>
  <si>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</si>
  <si>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</si>
  <si>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</si>
  <si>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</si>
  <si>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</si>
  <si>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</si>
  <si>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</si>
  <si>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</si>
  <si>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</si>
  <si>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</si>
  <si>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</si>
  <si>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</si>
  <si>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</si>
  <si>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</si>
  <si>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</si>
  <si>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</si>
  <si>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</si>
  <si>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</si>
  <si>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</si>
  <si>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</si>
  <si>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</si>
  <si>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</si>
  <si>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</si>
  <si>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</si>
  <si>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</si>
  <si>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</si>
  <si>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</si>
  <si>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</si>
  <si>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</si>
  <si>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</si>
  <si>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</si>
  <si>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</si>
  <si>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</si>
  <si>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</si>
  <si>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</si>
  <si>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</si>
  <si>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</si>
  <si>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</si>
  <si>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</si>
  <si>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</si>
  <si>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</si>
  <si>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</si>
  <si>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</si>
  <si>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</si>
  <si>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</si>
  <si>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</si>
  <si>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</si>
  <si>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</si>
  <si>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</si>
  <si>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</si>
  <si>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</si>
  <si>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</si>
  <si>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</si>
  <si>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</si>
  <si>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</si>
  <si>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</si>
  <si>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</si>
  <si>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</si>
  <si>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</si>
  <si>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</si>
  <si>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</si>
  <si>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</si>
  <si>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</si>
  <si>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</si>
  <si>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</si>
  <si>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</si>
  <si>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</si>
  <si>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</si>
  <si>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</si>
  <si>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</si>
  <si>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</si>
  <si>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</si>
  <si>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</si>
  <si>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</si>
  <si>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</si>
  <si>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</si>
  <si>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</si>
  <si>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</si>
  <si>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</si>
  <si>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</si>
  <si>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</si>
  <si>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</si>
  <si>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</si>
  <si>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</si>
  <si>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</si>
  <si>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</si>
  <si>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</si>
  <si>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</si>
  <si>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</si>
  <si>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</si>
  <si>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</si>
  <si>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</si>
  <si>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</si>
  <si>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</si>
  <si>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</si>
  <si>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</si>
  <si>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</si>
  <si>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</si>
  <si>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</si>
  <si>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</si>
  <si>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</si>
  <si>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</si>
  <si>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</si>
  <si>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</si>
  <si>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</si>
  <si>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</si>
  <si>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</si>
  <si>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</si>
  <si>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</si>
  <si>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</si>
  <si>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</si>
  <si>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</si>
  <si>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</si>
  <si>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</si>
  <si>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</si>
  <si>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</si>
  <si>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</si>
  <si>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</si>
  <si>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</si>
  <si>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</si>
  <si>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</si>
  <si>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</si>
  <si>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</si>
  <si>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</si>
  <si>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</si>
  <si>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</si>
  <si>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</si>
  <si>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</si>
  <si>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</si>
  <si>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</si>
  <si>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</si>
  <si>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</si>
  <si>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</si>
  <si>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</si>
  <si>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</si>
  <si>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</si>
  <si>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</si>
  <si>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</si>
  <si>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</si>
  <si>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</si>
  <si>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</si>
  <si>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</si>
  <si>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</si>
  <si>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</si>
  <si>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</si>
  <si>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</si>
  <si>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</si>
  <si>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</si>
  <si>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</si>
  <si>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</si>
  <si>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</si>
  <si>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</si>
  <si>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</si>
  <si>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</si>
  <si>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</si>
  <si>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</si>
  <si>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</si>
  <si>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</si>
  <si>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</si>
  <si>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</si>
  <si>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</si>
  <si>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</si>
  <si>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</si>
  <si>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</si>
  <si>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</si>
  <si>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</si>
  <si>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</si>
  <si>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</si>
  <si>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</si>
  <si>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</si>
  <si>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</si>
  <si>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</si>
  <si>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</si>
  <si>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</si>
  <si>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</si>
  <si>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</si>
  <si>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</si>
  <si>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</si>
  <si>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</si>
  <si>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</si>
  <si>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</si>
  <si>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</si>
  <si>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</si>
  <si>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</si>
  <si>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</si>
  <si>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</si>
  <si>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</si>
  <si>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</si>
  <si>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</si>
  <si>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</si>
  <si>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</si>
  <si>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</si>
  <si>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</si>
  <si>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</si>
  <si>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</si>
  <si>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</si>
  <si>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</si>
  <si>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</si>
  <si>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</si>
  <si>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</si>
  <si>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</si>
  <si>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</si>
  <si>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</si>
  <si>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</si>
  <si>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</si>
  <si>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</si>
  <si>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</si>
  <si>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</si>
  <si>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</si>
  <si>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</si>
  <si>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</si>
  <si>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</si>
  <si>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</si>
  <si>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</si>
  <si>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</si>
  <si>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</si>
  <si>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</si>
  <si>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</si>
  <si>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</si>
  <si>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</si>
  <si>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</si>
  <si>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</si>
  <si>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</si>
  <si>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</si>
  <si>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</si>
  <si>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</si>
  <si>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</si>
  <si>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</si>
  <si>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</si>
  <si>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</si>
  <si>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</si>
  <si>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</si>
  <si>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</si>
  <si>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</si>
  <si>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</si>
  <si>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</si>
  <si>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</si>
  <si>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</si>
  <si>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</si>
  <si>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</si>
  <si>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</si>
  <si>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</si>
  <si>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</si>
  <si>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</si>
  <si>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</si>
  <si>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</si>
  <si>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</si>
  <si>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</si>
  <si>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</si>
  <si>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</si>
  <si>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</si>
  <si>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</si>
  <si>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</si>
  <si>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</si>
  <si>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</si>
  <si>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</si>
  <si>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</si>
  <si>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</si>
  <si>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</si>
  <si>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</si>
  <si>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</si>
  <si>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</si>
  <si>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</si>
  <si>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</si>
  <si>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</si>
  <si>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</si>
  <si>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</si>
  <si>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</si>
  <si>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</si>
  <si>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</si>
  <si>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</si>
  <si>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</si>
  <si>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</si>
  <si>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</si>
  <si>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</si>
  <si>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</si>
  <si>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</si>
  <si>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</si>
  <si>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</si>
  <si>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</si>
  <si>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</si>
  <si>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</si>
  <si>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</si>
  <si>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</si>
  <si>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</si>
  <si>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</si>
  <si>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</si>
  <si>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</si>
  <si>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</si>
  <si>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</si>
  <si>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</si>
  <si>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</si>
  <si>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</si>
  <si>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</si>
  <si>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</si>
  <si>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</si>
  <si>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</si>
  <si>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</si>
  <si>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</si>
  <si>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</si>
  <si>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</si>
  <si>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</si>
  <si>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</si>
  <si>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</si>
  <si>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</si>
  <si>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</si>
  <si>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</si>
  <si>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</si>
  <si>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</si>
  <si>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</si>
  <si>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</si>
  <si>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</si>
  <si>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</si>
  <si>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</si>
  <si>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</si>
  <si>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</si>
  <si>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</si>
  <si>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</si>
  <si>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</si>
  <si>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</si>
  <si>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</si>
  <si>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</si>
  <si>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</si>
  <si>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</si>
  <si>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</si>
  <si>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</si>
  <si>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</si>
  <si>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</si>
  <si>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</si>
  <si>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</si>
  <si>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</si>
  <si>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</si>
  <si>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</si>
  <si>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</si>
  <si>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</si>
  <si>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</si>
  <si>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</si>
  <si>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</si>
  <si>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</si>
  <si>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</si>
  <si>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</si>
  <si>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</si>
  <si>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</si>
  <si>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</si>
  <si>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</si>
  <si>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</si>
  <si>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</si>
  <si>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</si>
  <si>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</si>
  <si>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</si>
  <si>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</si>
  <si>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</si>
  <si>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</si>
  <si>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</si>
  <si>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</si>
  <si>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</si>
  <si>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</si>
  <si>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</si>
  <si>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</si>
  <si>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</si>
  <si>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</si>
  <si>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</si>
  <si>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</si>
  <si>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</si>
  <si>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</si>
  <si>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</si>
  <si>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</si>
  <si>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</si>
  <si>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</si>
  <si>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</si>
  <si>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</si>
  <si>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</si>
  <si>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</si>
  <si>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</si>
  <si>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</si>
  <si>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</si>
  <si>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</si>
  <si>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</si>
  <si>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</si>
  <si>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</si>
  <si>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</si>
  <si>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</si>
  <si>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</si>
  <si>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</si>
  <si>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</si>
  <si>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</si>
  <si>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</si>
  <si>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</si>
  <si>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</si>
  <si>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</si>
  <si>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</si>
  <si>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</si>
  <si>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</si>
  <si>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</si>
  <si>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</si>
  <si>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</si>
  <si>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</si>
  <si>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</si>
  <si>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</si>
  <si>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</si>
  <si>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</si>
  <si>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</si>
  <si>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</si>
  <si>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</si>
  <si>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</si>
  <si>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</si>
  <si>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</si>
  <si>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</si>
  <si>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</si>
  <si>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</si>
  <si>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</si>
  <si>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</si>
  <si>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</si>
  <si>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</si>
  <si>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</si>
  <si>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</si>
  <si>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</si>
  <si>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</si>
  <si>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</si>
  <si>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</si>
  <si>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</si>
  <si>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</si>
  <si>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</si>
  <si>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</si>
  <si>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</si>
  <si>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</si>
  <si>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</si>
  <si>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</si>
  <si>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</si>
  <si>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</si>
  <si>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</si>
  <si>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</si>
  <si>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</si>
  <si>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</si>
  <si>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</si>
  <si>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</si>
  <si>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</si>
  <si>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</si>
  <si>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</si>
  <si>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</si>
  <si>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</si>
  <si>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</si>
  <si>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</si>
  <si>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</si>
  <si>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</si>
  <si>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</si>
  <si>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</si>
  <si>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</si>
  <si>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</si>
  <si>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</si>
  <si>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</si>
  <si>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</si>
  <si>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</si>
  <si>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</si>
  <si>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</si>
  <si>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</si>
  <si>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</si>
  <si>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</si>
  <si>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</si>
  <si>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</si>
  <si>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</si>
  <si>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</si>
  <si>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</si>
  <si>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</si>
  <si>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</si>
  <si>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</si>
  <si>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</si>
  <si>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</si>
  <si>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</si>
  <si>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</si>
  <si>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</si>
  <si>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</si>
  <si>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</si>
  <si>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</si>
  <si>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</si>
  <si>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</si>
  <si>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</si>
  <si>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</si>
  <si>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</si>
  <si>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</si>
  <si>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</si>
  <si>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</si>
  <si>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</si>
  <si>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</si>
  <si>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</si>
  <si>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</si>
  <si>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</si>
  <si>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</si>
  <si>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</si>
  <si>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</si>
  <si>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</si>
  <si>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</si>
  <si>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</si>
  <si>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</si>
  <si>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</si>
  <si>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</si>
  <si>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</si>
  <si>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</si>
  <si>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</si>
  <si>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</si>
  <si>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</si>
  <si>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</si>
  <si>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</si>
  <si>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</si>
  <si>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</si>
  <si>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</si>
  <si>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</si>
  <si>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</si>
  <si>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</si>
  <si>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</si>
  <si>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</si>
  <si>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</si>
  <si>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</si>
  <si>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</si>
  <si>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</si>
  <si>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</si>
  <si>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</si>
  <si>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</si>
  <si>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</si>
  <si>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</si>
  <si>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</si>
  <si>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</si>
  <si>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</si>
  <si>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</si>
  <si>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</si>
  <si>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</si>
  <si>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</si>
  <si>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</si>
  <si>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</si>
  <si>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</si>
  <si>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</si>
  <si>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</si>
  <si>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</si>
  <si>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</si>
  <si>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</si>
  <si>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</si>
  <si>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</si>
  <si>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</si>
  <si>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</si>
  <si>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</si>
  <si>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</si>
  <si>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</si>
  <si>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</si>
  <si>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</si>
  <si>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</si>
  <si>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</si>
  <si>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</si>
  <si>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</si>
  <si>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</si>
  <si>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</si>
  <si>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</si>
  <si>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</si>
  <si>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</si>
  <si>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</si>
  <si>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</si>
  <si>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</si>
  <si>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</si>
  <si>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</si>
  <si>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</si>
  <si>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</si>
  <si>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</si>
  <si>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</si>
  <si>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</si>
  <si>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</si>
  <si>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</si>
  <si>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</si>
  <si>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</si>
  <si>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</si>
  <si>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</si>
  <si>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</si>
  <si>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</si>
  <si>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</si>
  <si>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</si>
  <si>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</si>
  <si>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</si>
  <si>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</si>
  <si>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</si>
  <si>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</si>
  <si>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</si>
  <si>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</si>
  <si>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</si>
  <si>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</si>
  <si>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</si>
  <si>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</si>
  <si>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</si>
  <si>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</si>
  <si>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</si>
  <si>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</si>
  <si>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</si>
  <si>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</si>
  <si>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</si>
  <si>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</si>
  <si>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</si>
  <si>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</si>
  <si>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</si>
  <si>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</si>
  <si>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</si>
  <si>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</si>
  <si>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</si>
  <si>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</si>
  <si>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</si>
  <si>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</si>
  <si>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</si>
  <si>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</si>
  <si>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</si>
  <si>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</si>
  <si>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</si>
  <si>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</si>
  <si>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</si>
  <si>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</si>
  <si>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</si>
  <si>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</si>
  <si>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</si>
  <si>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</si>
  <si>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</si>
  <si>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</si>
  <si>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</si>
  <si>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</si>
  <si>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</si>
  <si>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</si>
  <si>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</si>
  <si>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</si>
  <si>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</si>
  <si>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</si>
  <si>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</si>
  <si>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</si>
  <si>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</si>
  <si>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</si>
  <si>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</si>
  <si>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</si>
  <si>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</si>
  <si>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</si>
  <si>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</si>
  <si>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</si>
  <si>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</si>
  <si>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</si>
  <si>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</si>
  <si>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</si>
  <si>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</si>
  <si>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</si>
  <si>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</si>
  <si>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</si>
  <si>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</si>
  <si>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</si>
  <si>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</si>
  <si>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</si>
  <si>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</si>
  <si>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</si>
  <si>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</si>
  <si>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</si>
  <si>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</si>
  <si>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</si>
  <si>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</si>
  <si>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</si>
  <si>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</si>
  <si>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</si>
  <si>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</si>
  <si>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</si>
  <si>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</si>
  <si>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</si>
  <si>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</si>
  <si>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</si>
  <si>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</si>
  <si>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</si>
  <si>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</si>
  <si>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</si>
  <si>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</si>
  <si>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</si>
  <si>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</si>
  <si>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</si>
  <si>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</si>
  <si>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</si>
  <si>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</si>
  <si>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</si>
  <si>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</si>
  <si>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</si>
  <si>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</si>
  <si>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</si>
  <si>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</si>
  <si>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</si>
  <si>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</si>
  <si>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</si>
  <si>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</si>
  <si>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</si>
  <si>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</si>
  <si>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</si>
  <si>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</si>
  <si>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</si>
  <si>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</si>
  <si>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</si>
  <si>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</si>
  <si>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</si>
  <si>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</si>
  <si>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</si>
  <si>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</si>
  <si>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</si>
  <si>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</si>
  <si>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</si>
  <si>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</si>
  <si>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</si>
  <si>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</si>
  <si>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</si>
  <si>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</si>
  <si>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</si>
  <si>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</si>
  <si>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</si>
  <si>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</si>
  <si>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</si>
  <si>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</si>
  <si>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</si>
  <si>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</si>
  <si>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</si>
  <si>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</si>
  <si>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</si>
  <si>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</si>
  <si>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</si>
  <si>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</si>
  <si>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</si>
  <si>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</si>
  <si>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</si>
  <si>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</si>
  <si>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</si>
  <si>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</si>
  <si>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</si>
  <si>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</si>
  <si>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</si>
  <si>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</si>
  <si>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</si>
  <si>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</si>
  <si>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</si>
  <si>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</si>
  <si>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</si>
  <si>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</si>
  <si>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</si>
  <si>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</si>
  <si>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</si>
  <si>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</si>
  <si>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</si>
  <si>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</si>
  <si>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</si>
  <si>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</si>
  <si>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</si>
  <si>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</si>
  <si>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</si>
  <si>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</si>
  <si>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</si>
  <si>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</si>
  <si>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</si>
  <si>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</si>
  <si>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</si>
  <si>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</si>
  <si>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</si>
  <si>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</si>
  <si>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</si>
  <si>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</si>
  <si>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</si>
  <si>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</si>
  <si>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</si>
  <si>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</si>
  <si>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</si>
  <si>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</si>
  <si>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</si>
  <si>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</si>
  <si>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</si>
  <si>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</si>
  <si>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</si>
  <si>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</si>
  <si>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</si>
  <si>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</si>
  <si>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</si>
  <si>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</si>
  <si>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</si>
  <si>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</si>
  <si>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</si>
  <si>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</si>
  <si>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</si>
  <si>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</si>
  <si>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</si>
  <si>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</si>
  <si>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</si>
  <si>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</si>
  <si>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</si>
  <si>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</si>
  <si>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</si>
  <si>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</si>
  <si>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</si>
  <si>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</si>
  <si>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</si>
  <si>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</si>
  <si>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</si>
  <si>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</si>
  <si>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</si>
  <si>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</si>
  <si>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</si>
  <si>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</si>
  <si>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</si>
  <si>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</si>
  <si>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</si>
  <si>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</si>
  <si>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</si>
  <si>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</si>
  <si>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</si>
  <si>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</si>
  <si>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</si>
  <si>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</si>
  <si>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</si>
  <si>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</si>
  <si>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</si>
  <si>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</si>
  <si>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</si>
  <si>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</si>
  <si>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</si>
  <si>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</si>
  <si>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</si>
  <si>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</si>
  <si>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</si>
  <si>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</si>
  <si>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</si>
  <si>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</si>
  <si>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</si>
  <si>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</si>
  <si>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</si>
  <si>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</si>
  <si>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</si>
  <si>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</si>
  <si>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</si>
  <si>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</si>
  <si>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</si>
  <si>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</si>
  <si>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</si>
  <si>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</si>
  <si>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</si>
  <si>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</si>
  <si>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</si>
  <si>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</si>
  <si>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</si>
  <si>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</si>
  <si>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</si>
  <si>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</si>
  <si>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</si>
  <si>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</si>
  <si>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</si>
  <si>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</si>
  <si>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</si>
  <si>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</si>
  <si>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</si>
  <si>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</si>
  <si>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</si>
  <si>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</si>
  <si>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</si>
  <si>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</si>
  <si>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</si>
  <si>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</si>
  <si>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</si>
  <si>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</si>
  <si>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</si>
  <si>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</si>
  <si>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</si>
  <si>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</si>
  <si>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</si>
  <si>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</si>
  <si>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</si>
  <si>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</si>
  <si>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</si>
  <si>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</si>
  <si>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</si>
  <si>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</si>
  <si>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</si>
  <si>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</si>
  <si>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</si>
  <si>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</si>
  <si>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</si>
  <si>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</si>
  <si>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</si>
  <si>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</si>
  <si>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</si>
  <si>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</si>
  <si>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</si>
  <si>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</si>
  <si>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</si>
  <si>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</si>
  <si>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</si>
  <si>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</si>
  <si>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</si>
  <si>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</si>
  <si>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</si>
  <si>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</si>
  <si>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</si>
  <si>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</si>
  <si>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</si>
  <si>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</si>
  <si>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</si>
  <si>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</si>
  <si>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</si>
  <si>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</si>
  <si>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</si>
  <si>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</si>
  <si>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</si>
  <si>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</si>
  <si>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</si>
  <si>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</si>
  <si>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</si>
  <si>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</si>
  <si>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</si>
  <si>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</si>
  <si>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</si>
  <si>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</si>
  <si>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</si>
  <si>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</si>
  <si>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</si>
  <si>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</si>
  <si>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</si>
  <si>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</si>
  <si>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</si>
  <si>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</si>
  <si>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</si>
  <si>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</si>
  <si>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</si>
  <si>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</si>
  <si>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</si>
  <si>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</si>
  <si>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</si>
  <si>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</si>
  <si>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</si>
  <si>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</si>
  <si>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</si>
  <si>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</si>
  <si>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</si>
  <si>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</si>
  <si>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</si>
  <si>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</si>
  <si>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</si>
  <si>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</si>
  <si>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</si>
  <si>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</si>
  <si>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</si>
  <si>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</si>
  <si>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</si>
  <si>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</si>
  <si>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</si>
  <si>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</si>
  <si>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</si>
  <si>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</si>
  <si>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</si>
  <si>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</si>
  <si>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</si>
  <si>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</si>
  <si>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</si>
  <si>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</si>
  <si>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</si>
  <si>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</si>
  <si>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</si>
  <si>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</si>
  <si>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</si>
  <si>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</si>
  <si>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</si>
  <si>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</si>
  <si>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</si>
  <si>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</si>
  <si>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</si>
  <si>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</si>
  <si>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</si>
  <si>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</si>
  <si>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</si>
  <si>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</si>
  <si>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</si>
  <si>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</si>
  <si>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</si>
  <si>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</si>
  <si>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</si>
  <si>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</si>
  <si>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</si>
  <si>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</si>
  <si>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</si>
  <si>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</si>
  <si>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</si>
  <si>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</si>
  <si>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</si>
  <si>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</si>
  <si>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</si>
  <si>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</si>
  <si>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</si>
  <si>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</si>
  <si>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</si>
  <si>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</si>
  <si>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</si>
  <si>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</si>
  <si>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</si>
  <si>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</si>
  <si>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</si>
  <si>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</si>
  <si>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</si>
  <si>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</si>
  <si>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</si>
  <si>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</si>
  <si>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</si>
  <si>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</si>
  <si>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</si>
  <si>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</si>
  <si>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</si>
  <si>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</si>
  <si>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</si>
  <si>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</si>
  <si>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</si>
  <si>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</si>
  <si>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</si>
  <si>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</si>
  <si>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</si>
  <si>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</si>
  <si>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</si>
  <si>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</si>
  <si>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</si>
  <si>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</si>
  <si>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</si>
  <si>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</si>
  <si>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</si>
  <si>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</si>
  <si>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</si>
  <si>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</si>
  <si>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</si>
  <si>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</si>
  <si>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</si>
  <si>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</si>
  <si>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</si>
  <si>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</si>
  <si>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</si>
  <si>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</si>
  <si>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</si>
  <si>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</si>
  <si>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</si>
  <si>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</si>
  <si>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</si>
  <si>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</si>
  <si>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</si>
  <si>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</si>
  <si>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</si>
  <si>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</si>
  <si>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</si>
  <si>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</si>
  <si>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</si>
  <si>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</si>
  <si>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</si>
  <si>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</si>
  <si>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</si>
  <si>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</si>
  <si>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</si>
  <si>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</si>
  <si>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</si>
  <si>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</si>
  <si>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</si>
  <si>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</si>
  <si>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</si>
  <si>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</si>
  <si>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</si>
  <si>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</si>
  <si>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</si>
  <si>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</si>
  <si>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</si>
  <si>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</si>
  <si>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</si>
  <si>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</si>
  <si>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</si>
  <si>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</si>
  <si>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</si>
  <si>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</si>
  <si>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</si>
  <si>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</si>
  <si>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</si>
  <si>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</si>
  <si>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</si>
  <si>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</si>
  <si>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</si>
  <si>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</si>
  <si>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</si>
  <si>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</si>
  <si>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</si>
  <si>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</si>
  <si>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</si>
  <si>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</si>
  <si>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</si>
  <si>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</si>
  <si>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</si>
  <si>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</si>
  <si>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</si>
  <si>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</si>
  <si>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</si>
  <si>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</si>
  <si>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</si>
  <si>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</si>
  <si>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</si>
  <si>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</si>
  <si>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</si>
  <si>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</si>
  <si>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</si>
  <si>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</si>
  <si>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</si>
  <si>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</si>
  <si>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</si>
  <si>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</si>
  <si>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</si>
  <si>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</si>
  <si>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</si>
  <si>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</si>
  <si>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</si>
  <si>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</si>
  <si>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</si>
  <si>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</si>
  <si>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</si>
  <si>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</si>
  <si>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</si>
  <si>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</si>
  <si>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</si>
  <si>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</si>
  <si>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</si>
  <si>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</si>
  <si>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</si>
  <si>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</si>
  <si>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</si>
  <si>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</si>
  <si>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</si>
  <si>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</si>
  <si>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</si>
  <si>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</si>
  <si>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</si>
  <si>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</si>
  <si>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</si>
  <si>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</si>
  <si>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</si>
  <si>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</si>
  <si>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</si>
  <si>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</si>
  <si>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</si>
  <si>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</si>
  <si>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</si>
  <si>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</si>
  <si>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</si>
  <si>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</si>
  <si>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</si>
  <si>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</si>
  <si>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</si>
  <si>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</si>
  <si>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</si>
  <si>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</si>
  <si>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</si>
  <si>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</si>
  <si>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</si>
  <si>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</si>
  <si>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</si>
  <si>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</si>
  <si>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</si>
  <si>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</si>
  <si>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</si>
  <si>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</si>
  <si>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</si>
  <si>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</si>
  <si>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</si>
  <si>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</si>
  <si>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</si>
  <si>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</si>
  <si>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</si>
  <si>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</si>
  <si>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</si>
  <si>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</si>
  <si>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</si>
  <si>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</si>
  <si>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</si>
  <si>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</si>
  <si>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</si>
  <si>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</si>
  <si>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</si>
  <si>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</si>
  <si>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</si>
  <si>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</si>
  <si>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</si>
  <si>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</si>
  <si>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</si>
  <si>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</si>
  <si>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</si>
  <si>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</si>
  <si>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</si>
  <si>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</si>
  <si>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</si>
  <si>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</si>
  <si>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</si>
  <si>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</si>
  <si>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</si>
  <si>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</si>
  <si>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</si>
  <si>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</si>
  <si>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</si>
  <si>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</si>
  <si>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</si>
  <si>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</si>
  <si>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</si>
  <si>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</si>
  <si>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</si>
  <si>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</si>
  <si>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</si>
  <si>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</si>
  <si>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</si>
  <si>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</si>
  <si>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</si>
  <si>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</si>
  <si>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</si>
  <si>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</si>
  <si>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</si>
  <si>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</si>
  <si>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</si>
  <si>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</si>
  <si>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</si>
  <si>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</si>
  <si>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</si>
  <si>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</si>
  <si>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</si>
  <si>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</si>
  <si>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</si>
  <si>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</si>
  <si>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</si>
  <si>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</si>
  <si>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</si>
  <si>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</si>
  <si>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</si>
  <si>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</si>
  <si>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</si>
  <si>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</si>
  <si>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</si>
  <si>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</si>
  <si>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</si>
  <si>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</si>
  <si>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</si>
  <si>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</si>
  <si>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</si>
  <si>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</si>
  <si>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</si>
  <si>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</si>
  <si>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</si>
  <si>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</si>
  <si>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</si>
  <si>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</si>
  <si>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</si>
  <si>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</si>
  <si>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</si>
  <si>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</si>
  <si>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</si>
  <si>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</si>
  <si>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</si>
  <si>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</si>
  <si>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</si>
  <si>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</si>
  <si>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</si>
  <si>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</si>
  <si>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</si>
  <si>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</si>
  <si>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</si>
  <si>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</si>
  <si>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</si>
  <si>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</si>
  <si>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</si>
  <si>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</si>
  <si>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</si>
  <si>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</si>
  <si>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</si>
  <si>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</si>
  <si>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</si>
  <si>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</si>
  <si>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</si>
  <si>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</si>
  <si>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</si>
  <si>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</si>
  <si>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</si>
  <si>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</si>
  <si>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</si>
  <si>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</si>
  <si>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</si>
  <si>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</si>
  <si>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</si>
  <si>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</si>
  <si>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</si>
  <si>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</si>
  <si>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</si>
  <si>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</si>
  <si>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</si>
  <si>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</si>
  <si>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</si>
  <si>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</si>
  <si>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</si>
  <si>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</si>
  <si>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</si>
  <si>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</si>
  <si>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</si>
  <si>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</si>
  <si>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</si>
  <si>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</si>
  <si>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</si>
  <si>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</si>
  <si>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</si>
  <si>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</si>
  <si>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</si>
  <si>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</si>
  <si>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</si>
  <si>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</si>
  <si>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</si>
  <si>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</si>
  <si>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</si>
  <si>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</si>
  <si>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</si>
  <si>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</si>
  <si>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</si>
  <si>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</si>
  <si>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</si>
  <si>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</si>
  <si>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</si>
  <si>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</si>
  <si>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</si>
  <si>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</si>
  <si>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</si>
  <si>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</si>
  <si>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</si>
  <si>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</si>
  <si>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</si>
  <si>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</si>
  <si>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</si>
  <si>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</si>
  <si>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</si>
  <si>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</si>
  <si>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</si>
  <si>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</si>
  <si>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</si>
  <si>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</si>
  <si>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</si>
  <si>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</si>
  <si>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</si>
  <si>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</si>
  <si>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</si>
  <si>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</si>
  <si>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</si>
  <si>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</si>
  <si>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</si>
  <si>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</si>
  <si>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</si>
  <si>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</si>
  <si>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</si>
  <si>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</si>
  <si>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</si>
  <si>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</si>
  <si>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</si>
  <si>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</si>
  <si>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</si>
  <si>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</si>
  <si>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</si>
  <si>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</si>
  <si>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</si>
  <si>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</si>
  <si>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</si>
  <si>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</si>
  <si>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</si>
  <si>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</si>
  <si>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</si>
  <si>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</si>
  <si>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</si>
  <si>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</si>
  <si>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</si>
  <si>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</si>
  <si>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</si>
  <si>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</si>
  <si>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</si>
  <si>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</si>
  <si>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</si>
  <si>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</si>
  <si>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</si>
  <si>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</si>
  <si>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</si>
  <si>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</si>
  <si>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</si>
  <si>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</si>
  <si>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</si>
  <si>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</si>
  <si>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</si>
  <si>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</si>
  <si>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</si>
  <si>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</si>
  <si>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</si>
  <si>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</si>
  <si>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</si>
  <si>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</si>
  <si>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</si>
  <si>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</si>
  <si>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</si>
  <si>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</si>
  <si>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</si>
  <si>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</si>
  <si>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</si>
  <si>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</si>
  <si>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</si>
  <si>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</si>
  <si>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</si>
  <si>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</si>
  <si>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</si>
  <si>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</si>
  <si>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</si>
  <si>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</si>
  <si>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</si>
  <si>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</si>
  <si>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</si>
  <si>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</si>
  <si>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</si>
  <si>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</si>
  <si>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</si>
  <si>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</si>
  <si>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</si>
  <si>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</si>
  <si>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</si>
  <si>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</si>
  <si>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</si>
  <si>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</si>
  <si>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</si>
  <si>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</si>
  <si>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</si>
  <si>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</si>
  <si>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</si>
  <si>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</si>
  <si>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</si>
  <si>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</si>
  <si>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</si>
  <si>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</si>
  <si>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</si>
  <si>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</si>
  <si>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</si>
  <si>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</si>
  <si>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</si>
  <si>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</si>
  <si>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</si>
  <si>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</si>
  <si>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</si>
  <si>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</si>
  <si>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</si>
  <si>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</si>
  <si>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</si>
  <si>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</si>
  <si>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</si>
  <si>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</si>
  <si>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</si>
  <si>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</si>
  <si>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</si>
  <si>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</si>
  <si>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</si>
  <si>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</si>
  <si>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</si>
  <si>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</si>
  <si>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</si>
  <si>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</si>
  <si>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</si>
  <si>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</si>
  <si>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</si>
  <si>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</si>
  <si>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</si>
  <si>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</si>
  <si>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</si>
  <si>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</si>
  <si>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</si>
  <si>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</si>
  <si>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</si>
  <si>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</si>
  <si>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</si>
  <si>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</si>
  <si>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</si>
  <si>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</si>
  <si>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</si>
  <si>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</si>
  <si>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</si>
  <si>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</si>
  <si>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</si>
  <si>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</si>
  <si>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</si>
  <si>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</si>
  <si>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</si>
  <si>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</si>
  <si>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</si>
  <si>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</si>
  <si>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</si>
  <si>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</si>
  <si>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</si>
  <si>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</si>
  <si>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</si>
  <si>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</si>
  <si>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</si>
  <si>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</si>
  <si>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</si>
  <si>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</si>
  <si>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</si>
  <si>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</si>
  <si>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</si>
  <si>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</si>
  <si>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</si>
  <si>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</si>
  <si>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</si>
  <si>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</si>
  <si>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</si>
  <si>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</si>
  <si>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</si>
  <si>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</si>
  <si>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</si>
  <si>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</si>
  <si>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</si>
  <si>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</si>
  <si>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</si>
  <si>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</si>
  <si>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</si>
  <si>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</si>
  <si>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</si>
  <si>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</si>
  <si>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</si>
  <si>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</si>
  <si>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</si>
  <si>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</si>
  <si>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</si>
  <si>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</si>
  <si>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</si>
  <si>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</si>
  <si>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</si>
  <si>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</si>
  <si>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</si>
  <si>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</si>
  <si>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</si>
  <si>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</si>
  <si>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</si>
  <si>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</si>
  <si>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</si>
  <si>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</si>
  <si>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</si>
  <si>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</si>
  <si>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</si>
  <si>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</si>
  <si>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</si>
  <si>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</si>
  <si>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</si>
  <si>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</si>
  <si>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</si>
  <si>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</si>
  <si>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</si>
  <si>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</si>
  <si>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</si>
  <si>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</si>
  <si>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</si>
  <si>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</si>
  <si>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</si>
  <si>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</si>
  <si>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</si>
  <si>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</si>
  <si>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</si>
  <si>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</si>
  <si>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</si>
  <si>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</si>
  <si>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</si>
  <si>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</si>
  <si>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</si>
  <si>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</si>
  <si>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</si>
  <si>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</si>
  <si>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</si>
  <si>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</si>
  <si>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</si>
  <si>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</si>
  <si>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</si>
  <si>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</si>
  <si>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</si>
  <si>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</si>
  <si>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</si>
  <si>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</si>
  <si>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</si>
  <si>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</si>
  <si>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</si>
  <si>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</si>
  <si>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</si>
  <si>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</si>
  <si>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</si>
  <si>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</si>
  <si>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</si>
  <si>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</si>
  <si>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</si>
  <si>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</si>
  <si>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</si>
  <si>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</si>
  <si>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</si>
  <si>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</si>
  <si>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</si>
  <si>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</si>
  <si>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</si>
  <si>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</si>
  <si>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</si>
  <si>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</si>
  <si>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</si>
  <si>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</si>
  <si>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</si>
  <si>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</si>
  <si>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</si>
  <si>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</si>
  <si>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</si>
  <si>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</si>
  <si>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</si>
  <si>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</si>
  <si>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</si>
  <si>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</si>
  <si>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</si>
  <si>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</si>
  <si>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</si>
  <si>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</si>
  <si>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</si>
  <si>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</si>
  <si>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</si>
  <si>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</si>
  <si>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</si>
  <si>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</si>
  <si>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</si>
  <si>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</si>
  <si>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</si>
  <si>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</si>
  <si>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</si>
  <si>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</si>
  <si>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</si>
  <si>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</si>
  <si>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</si>
  <si>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</si>
  <si>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</si>
  <si>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</si>
  <si>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</si>
  <si>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</si>
  <si>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</si>
  <si>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</si>
  <si>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</si>
  <si>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</si>
  <si>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</si>
  <si>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</si>
  <si>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</si>
  <si>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</si>
  <si>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</si>
  <si>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</si>
  <si>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</si>
  <si>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</si>
  <si>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</si>
  <si>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</si>
  <si>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</si>
  <si>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</si>
  <si>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</si>
  <si>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</si>
  <si>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</si>
  <si>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</si>
  <si>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</si>
  <si>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</si>
  <si>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</si>
  <si>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</si>
  <si>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</si>
  <si>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</si>
  <si>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</si>
  <si>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</si>
  <si>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</si>
  <si>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</si>
  <si>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</si>
  <si>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</si>
  <si>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</si>
  <si>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</si>
  <si>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</si>
  <si>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</si>
  <si>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</si>
  <si>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</si>
  <si>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</si>
  <si>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</si>
  <si>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</si>
  <si>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</si>
  <si>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</si>
  <si>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</si>
  <si>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</si>
  <si>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</si>
  <si>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</si>
  <si>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</si>
  <si>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</si>
  <si>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</si>
  <si>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</si>
  <si>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</si>
  <si>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</si>
  <si>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</si>
  <si>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</si>
  <si>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</si>
  <si>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</si>
  <si>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</si>
  <si>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</si>
  <si>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</si>
  <si>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</si>
  <si>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</si>
  <si>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</si>
  <si>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</si>
  <si>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</si>
  <si>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</si>
  <si>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</si>
  <si>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</si>
  <si>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</si>
  <si>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</si>
  <si>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</si>
  <si>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</si>
  <si>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</si>
  <si>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</si>
  <si>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</si>
  <si>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</si>
  <si>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</si>
  <si>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</si>
  <si>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</si>
  <si>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</si>
  <si>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</si>
  <si>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</si>
  <si>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</si>
  <si>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</si>
  <si>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</si>
  <si>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</si>
  <si>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</si>
  <si>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</si>
  <si>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</si>
  <si>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</si>
  <si>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</si>
  <si>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</si>
  <si>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</si>
  <si>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</si>
  <si>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</si>
  <si>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</si>
  <si>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</si>
  <si>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</si>
  <si>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</si>
  <si>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</si>
  <si>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</si>
  <si>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</si>
  <si>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</si>
  <si>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</si>
  <si>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</si>
  <si>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</si>
  <si>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</si>
  <si>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</si>
  <si>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</si>
  <si>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</si>
  <si>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</si>
  <si>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</si>
  <si>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</si>
  <si>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</si>
  <si>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</si>
  <si>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</si>
  <si>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</si>
  <si>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</si>
  <si>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</si>
  <si>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</si>
  <si>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</si>
  <si>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</si>
  <si>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</si>
  <si>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</si>
  <si>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</si>
  <si>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</si>
  <si>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</si>
  <si>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</si>
  <si>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</si>
  <si>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</si>
  <si>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</si>
  <si>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</si>
  <si>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</si>
  <si>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</si>
  <si>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</si>
  <si>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</si>
  <si>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</si>
  <si>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</si>
  <si>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</si>
  <si>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</si>
  <si>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</si>
  <si>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</si>
  <si>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</si>
  <si>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</si>
  <si>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</si>
  <si>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</si>
  <si>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</si>
  <si>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</si>
  <si>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</si>
  <si>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</si>
  <si>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</si>
  <si>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</si>
  <si>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</si>
  <si>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</si>
  <si>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</si>
  <si>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</si>
  <si>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</si>
  <si>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</si>
  <si>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</si>
  <si>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</si>
  <si>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</si>
  <si>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</si>
  <si>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</si>
  <si>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</si>
  <si>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</si>
  <si>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</si>
  <si>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</si>
  <si>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</si>
  <si>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</si>
  <si>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</si>
  <si>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</si>
  <si>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</si>
  <si>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</si>
  <si>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</si>
  <si>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</si>
  <si>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</si>
  <si>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</si>
  <si>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</si>
  <si>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</si>
  <si>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</si>
  <si>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</si>
  <si>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</si>
  <si>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</si>
  <si>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</si>
  <si>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</si>
  <si>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</si>
  <si>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</si>
  <si>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</si>
  <si>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</si>
  <si>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</si>
  <si>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</si>
  <si>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</si>
  <si>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</si>
  <si>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</si>
  <si>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</si>
  <si>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</si>
  <si>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</si>
  <si>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</si>
  <si>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</si>
  <si>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</si>
  <si>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</si>
  <si>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</si>
  <si>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</si>
  <si>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</si>
  <si>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</si>
  <si>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</si>
  <si>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</si>
  <si>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</si>
  <si>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</si>
  <si>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</si>
  <si>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</si>
  <si>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</si>
  <si>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</si>
  <si>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</si>
  <si>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</si>
  <si>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</si>
  <si>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</si>
  <si>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</si>
  <si>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</si>
  <si>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</si>
  <si>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</si>
  <si>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</si>
  <si>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</si>
  <si>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</si>
  <si>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</si>
  <si>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</si>
  <si>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</si>
  <si>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</si>
  <si>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</si>
  <si>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</si>
  <si>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</si>
  <si>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</si>
  <si>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</si>
  <si>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</si>
  <si>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</si>
  <si>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</si>
  <si>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</si>
  <si>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</si>
  <si>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</si>
  <si>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</si>
  <si>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</si>
  <si>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</si>
  <si>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</si>
  <si>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</si>
  <si>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</si>
  <si>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</si>
  <si>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</si>
  <si>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</si>
  <si>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</si>
  <si>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</si>
  <si>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</si>
  <si>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</si>
  <si>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</si>
  <si>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</si>
  <si>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</si>
  <si>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</si>
  <si>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</si>
  <si>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</si>
  <si>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</si>
  <si>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</si>
  <si>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</si>
  <si>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</si>
  <si>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</si>
  <si>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</si>
  <si>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</si>
  <si>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</si>
  <si>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</si>
  <si>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</si>
  <si>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</si>
  <si>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</si>
  <si>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</si>
  <si>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</si>
  <si>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</si>
  <si>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</si>
  <si>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</si>
  <si>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</si>
  <si>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</si>
  <si>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</si>
  <si>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</si>
  <si>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</si>
  <si>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</si>
  <si>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</si>
  <si>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</si>
  <si>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</si>
  <si>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</si>
  <si>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</si>
  <si>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</si>
  <si>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</si>
  <si>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</si>
  <si>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</si>
  <si>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</si>
  <si>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</si>
  <si>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</si>
  <si>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</si>
  <si>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</si>
  <si>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</si>
  <si>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</si>
  <si>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</si>
  <si>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</si>
  <si>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</si>
  <si>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</si>
  <si>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</si>
  <si>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</si>
  <si>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</si>
  <si>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</si>
  <si>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</si>
  <si>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</si>
  <si>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</si>
  <si>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</si>
  <si>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</si>
  <si>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</si>
  <si>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</si>
  <si>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</si>
  <si>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</si>
  <si>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</si>
  <si>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</si>
  <si>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</si>
  <si>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</si>
  <si>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</si>
  <si>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</si>
  <si>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</si>
  <si>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</si>
  <si>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</si>
  <si>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</si>
  <si>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</si>
  <si>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</si>
  <si>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</si>
  <si>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</si>
  <si>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</si>
  <si>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</si>
  <si>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</si>
  <si>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</si>
  <si>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</si>
  <si>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</si>
  <si>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</si>
  <si>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</si>
  <si>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</si>
  <si>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</si>
  <si>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</si>
  <si>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</si>
  <si>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</si>
  <si>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</si>
  <si>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</si>
  <si>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</si>
  <si>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</si>
  <si>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</si>
  <si>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</si>
  <si>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</si>
  <si>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</si>
  <si>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</si>
  <si>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</si>
  <si>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</si>
  <si>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</si>
  <si>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</si>
  <si>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</si>
  <si>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</si>
  <si>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</si>
  <si>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</si>
  <si>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</si>
  <si>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</si>
  <si>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</si>
  <si>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</si>
  <si>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</si>
  <si>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</si>
  <si>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</si>
  <si>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</si>
  <si>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</si>
  <si>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</si>
  <si>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</si>
  <si>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</si>
  <si>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</si>
  <si>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</si>
  <si>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</si>
  <si>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</si>
  <si>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</si>
  <si>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</si>
  <si>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</si>
  <si>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</si>
  <si>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</si>
  <si>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</si>
  <si>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</si>
  <si>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</si>
  <si>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</si>
  <si>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</si>
  <si>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</si>
  <si>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</si>
  <si>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</si>
  <si>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</si>
  <si>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</si>
  <si>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</si>
  <si>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</si>
  <si>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</si>
  <si>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</si>
  <si>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</si>
  <si>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</si>
  <si>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</si>
  <si>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</si>
  <si>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</si>
  <si>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</si>
  <si>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</si>
  <si>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</si>
  <si>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</si>
  <si>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</si>
  <si>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</si>
  <si>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</si>
  <si>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</si>
  <si>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</si>
  <si>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</si>
  <si>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</si>
  <si>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</si>
  <si>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</si>
  <si>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</si>
  <si>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</si>
  <si>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</si>
  <si>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</si>
  <si>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</si>
  <si>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</si>
  <si>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</si>
  <si>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</si>
  <si>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</si>
  <si>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</si>
  <si>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</si>
  <si>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</si>
  <si>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</si>
  <si>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</si>
  <si>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</si>
  <si>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</si>
  <si>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</si>
  <si>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</si>
  <si>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</si>
  <si>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</si>
  <si>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</si>
  <si>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</si>
  <si>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</si>
  <si>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</si>
  <si>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</si>
  <si>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</si>
  <si>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</si>
  <si>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</si>
  <si>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</si>
  <si>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</si>
  <si>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</si>
  <si>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</si>
  <si>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</si>
  <si>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</si>
  <si>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</si>
  <si>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</si>
  <si>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</si>
  <si>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</si>
  <si>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</si>
  <si>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</si>
  <si>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</si>
  <si>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</si>
  <si>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</si>
  <si>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</si>
  <si>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</si>
  <si>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</si>
  <si>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</si>
  <si>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</si>
  <si>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</si>
  <si>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</si>
  <si>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</si>
  <si>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</si>
  <si>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</si>
  <si>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</si>
  <si>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</si>
  <si>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</si>
  <si>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</si>
  <si>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</si>
  <si>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</si>
  <si>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</si>
  <si>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</si>
  <si>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</si>
  <si>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</si>
  <si>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</si>
  <si>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</si>
  <si>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</si>
  <si>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</si>
  <si>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</si>
  <si>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</si>
  <si>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</si>
  <si>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</si>
  <si>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</si>
  <si>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</si>
  <si>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</si>
  <si>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</si>
  <si>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</si>
  <si>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</si>
  <si>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</si>
  <si>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</si>
  <si>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</si>
  <si>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</si>
  <si>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</si>
  <si>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</si>
  <si>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</si>
  <si>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</si>
  <si>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</si>
  <si>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</si>
  <si>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</si>
  <si>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</si>
  <si>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</si>
  <si>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</si>
  <si>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</si>
  <si>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</si>
  <si>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</si>
  <si>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</si>
  <si>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</si>
  <si>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</si>
  <si>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</si>
  <si>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</si>
  <si>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</si>
  <si>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</si>
  <si>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</si>
  <si>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</si>
  <si>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</si>
  <si>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</si>
  <si>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</si>
  <si>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</si>
  <si>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</si>
  <si>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</si>
  <si>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</si>
  <si>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</si>
  <si>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</si>
  <si>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</si>
  <si>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</si>
  <si>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</si>
  <si>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</si>
  <si>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</si>
  <si>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</si>
  <si>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</si>
  <si>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</si>
  <si>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</si>
  <si>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</si>
  <si>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</si>
  <si>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</si>
  <si>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</si>
  <si>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</si>
  <si>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</si>
  <si>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</si>
  <si>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</si>
  <si>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</si>
  <si>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</si>
  <si>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</si>
  <si>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</si>
  <si>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</si>
  <si>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</si>
  <si>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</si>
  <si>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</si>
  <si>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</si>
  <si>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</si>
  <si>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</si>
  <si>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</si>
  <si>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</si>
  <si>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</si>
  <si>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</si>
  <si>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</si>
  <si>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</si>
  <si>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</si>
  <si>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</si>
  <si>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</si>
  <si>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</si>
  <si>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</si>
  <si>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</si>
  <si>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</si>
  <si>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</si>
  <si>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</si>
  <si>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</si>
  <si>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</si>
  <si>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</si>
  <si>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</si>
  <si>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</si>
  <si>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</si>
  <si>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</si>
  <si>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</si>
  <si>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</si>
  <si>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</si>
  <si>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</si>
  <si>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</si>
  <si>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</si>
  <si>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</si>
  <si>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</si>
  <si>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</si>
  <si>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</si>
  <si>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</si>
  <si>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</si>
  <si>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</si>
  <si>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</si>
  <si>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</si>
  <si>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</si>
  <si>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</si>
  <si>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</si>
  <si>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</si>
  <si>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</si>
  <si>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</si>
  <si>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</si>
  <si>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</si>
  <si>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</si>
  <si>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</si>
  <si>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</si>
  <si>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</si>
  <si>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</si>
  <si>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</si>
  <si>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</si>
  <si>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</si>
  <si>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</si>
  <si>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</si>
  <si>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</si>
  <si>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</si>
  <si>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</si>
  <si>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</si>
  <si>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</si>
  <si>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</si>
  <si>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</si>
  <si>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</si>
  <si>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</si>
  <si>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</si>
  <si>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</si>
  <si>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</si>
  <si>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</si>
  <si>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</si>
  <si>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</si>
  <si>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</si>
  <si>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</si>
  <si>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</si>
  <si>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</si>
  <si>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</si>
  <si>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</si>
  <si>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</si>
  <si>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</si>
  <si>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</si>
  <si>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</si>
  <si>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</si>
  <si>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</si>
  <si>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</si>
  <si>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</si>
  <si>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</si>
  <si>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</si>
  <si>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</si>
  <si>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</si>
  <si>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</si>
  <si>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</si>
  <si>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</si>
  <si>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</si>
  <si>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</si>
  <si>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</si>
  <si>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</si>
  <si>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</si>
  <si>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</si>
  <si>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</si>
  <si>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</si>
  <si>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</si>
  <si>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</si>
  <si>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</si>
  <si>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</si>
  <si>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</si>
  <si>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</si>
  <si>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</si>
  <si>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</si>
  <si>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</si>
  <si>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</si>
  <si>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</si>
  <si>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</si>
  <si>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</si>
  <si>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</si>
  <si>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</si>
  <si>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</si>
  <si>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</si>
  <si>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</si>
  <si>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</si>
  <si>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</si>
  <si>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</si>
  <si>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</si>
  <si>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</si>
  <si>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</si>
  <si>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</si>
  <si>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</si>
  <si>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</si>
  <si>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</si>
  <si>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</si>
  <si>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</si>
  <si>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</si>
  <si>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</si>
  <si>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</si>
  <si>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</si>
  <si>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</si>
  <si>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</si>
  <si>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</si>
  <si>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</si>
  <si>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</si>
  <si>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</si>
  <si>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</si>
  <si>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</si>
  <si>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</si>
  <si>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</si>
  <si>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</si>
  <si>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</si>
  <si>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</si>
  <si>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</si>
  <si>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</si>
  <si>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</si>
  <si>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</si>
  <si>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</si>
  <si>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</si>
  <si>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</si>
  <si>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</si>
  <si>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</si>
  <si>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</si>
  <si>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</si>
  <si>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</si>
  <si>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</si>
  <si>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</si>
  <si>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</si>
  <si>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</si>
  <si>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</si>
  <si>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</si>
  <si>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</si>
  <si>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</si>
  <si>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</si>
  <si>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</si>
  <si>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</si>
  <si>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</si>
  <si>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</si>
  <si>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</si>
  <si>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</si>
  <si>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</si>
  <si>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</si>
  <si>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</si>
  <si>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</si>
  <si>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</si>
  <si>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</si>
  <si>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</si>
  <si>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</si>
  <si>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</si>
  <si>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</si>
  <si>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</si>
  <si>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</si>
  <si>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</si>
  <si>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</si>
  <si>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</si>
  <si>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</si>
  <si>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</si>
  <si>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</si>
  <si>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</si>
  <si>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</si>
  <si>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</si>
  <si>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</si>
  <si>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</si>
  <si>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</si>
  <si>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</si>
  <si>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</si>
  <si>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</si>
  <si>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</si>
  <si>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</si>
  <si>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</si>
  <si>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</si>
  <si>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</si>
  <si>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</si>
  <si>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</si>
  <si>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</si>
  <si>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</si>
  <si>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</si>
  <si>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</si>
  <si>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</si>
  <si>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</si>
  <si>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</si>
  <si>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</si>
  <si>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</si>
  <si>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</si>
  <si>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</si>
  <si>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</si>
  <si>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</si>
  <si>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</si>
  <si>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</si>
  <si>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</si>
  <si>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</si>
  <si>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</si>
  <si>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</si>
  <si>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</si>
  <si>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</si>
  <si>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</si>
  <si>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</si>
  <si>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</si>
  <si>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</si>
  <si>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</si>
  <si>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</si>
  <si>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</si>
  <si>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</si>
  <si>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</si>
  <si>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</si>
  <si>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</si>
  <si>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</si>
  <si>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</si>
  <si>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</si>
  <si>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</si>
  <si>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</si>
  <si>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</si>
  <si>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</si>
  <si>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</si>
  <si>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</si>
  <si>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</si>
  <si>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</si>
  <si>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</si>
  <si>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</si>
  <si>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</si>
  <si>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</si>
  <si>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</si>
  <si>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</si>
  <si>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</si>
  <si>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</si>
  <si>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</si>
  <si>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</si>
  <si>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</si>
  <si>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</si>
  <si>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</si>
  <si>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</si>
  <si>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</si>
  <si>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</si>
  <si>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</si>
  <si>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</si>
  <si>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</si>
  <si>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</si>
  <si>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</si>
  <si>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</si>
  <si>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</si>
  <si>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</si>
  <si>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</si>
  <si>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</si>
  <si>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</si>
  <si>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</si>
  <si>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</si>
  <si>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</si>
  <si>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</si>
  <si>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</si>
  <si>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</si>
  <si>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</si>
  <si>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</si>
  <si>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</si>
  <si>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</si>
  <si>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</si>
  <si>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</si>
  <si>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</si>
  <si>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</si>
  <si>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</si>
  <si>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</si>
  <si>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</si>
  <si>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</si>
  <si>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</si>
  <si>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</si>
  <si>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</si>
  <si>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</si>
  <si>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</si>
  <si>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</si>
  <si>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</si>
  <si>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</si>
  <si>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</si>
  <si>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</si>
  <si>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</si>
  <si>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</si>
  <si>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</si>
  <si>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</si>
  <si>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</si>
  <si>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</si>
  <si>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</si>
  <si>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</si>
  <si>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</si>
  <si>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</si>
  <si>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</si>
  <si>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</si>
  <si>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</si>
  <si>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</si>
  <si>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</si>
  <si>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</si>
  <si>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</si>
  <si>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</si>
  <si>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</si>
  <si>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</si>
  <si>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</si>
  <si>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</si>
  <si>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</si>
  <si>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</si>
  <si>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</si>
  <si>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</si>
  <si>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</si>
  <si>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</si>
  <si>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</si>
  <si>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</si>
  <si>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</si>
  <si>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</si>
  <si>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</si>
  <si>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</si>
  <si>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</si>
  <si>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</si>
  <si>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</si>
  <si>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</si>
  <si>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</si>
  <si>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</si>
  <si>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</si>
  <si>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</si>
  <si>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</si>
  <si>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</si>
  <si>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</si>
  <si>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</si>
  <si>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</si>
  <si>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</si>
  <si>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</si>
  <si>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</si>
  <si>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</si>
  <si>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</si>
  <si>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</si>
  <si>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</si>
  <si>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</si>
  <si>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</si>
  <si>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</si>
  <si>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</si>
  <si>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</si>
  <si>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</si>
  <si>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</si>
  <si>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</si>
  <si>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</si>
  <si>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</si>
  <si>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</si>
  <si>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</si>
  <si>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</si>
  <si>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</si>
  <si>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</si>
  <si>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</si>
  <si>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</si>
  <si>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</si>
  <si>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</si>
  <si>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</si>
  <si>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</si>
  <si>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</si>
  <si>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</si>
  <si>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</si>
  <si>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</si>
  <si>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</si>
  <si>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</si>
  <si>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</si>
  <si>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</si>
  <si>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</si>
  <si>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</si>
  <si>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</si>
  <si>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</si>
  <si>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</si>
  <si>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</si>
  <si>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</si>
  <si>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</si>
  <si>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</si>
  <si>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</si>
  <si>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</si>
  <si>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</si>
  <si>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</si>
  <si>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</si>
  <si>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</si>
  <si>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</si>
  <si>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</si>
  <si>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</si>
  <si>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</si>
  <si>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</si>
  <si>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</si>
  <si>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</si>
  <si>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</si>
  <si>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</si>
  <si>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</si>
  <si>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</si>
  <si>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</si>
  <si>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</si>
  <si>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</si>
  <si>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</si>
  <si>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</si>
  <si>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</si>
  <si>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</si>
  <si>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</si>
  <si>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</si>
  <si>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</si>
  <si>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</si>
  <si>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</si>
  <si>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</si>
  <si>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</si>
  <si>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</si>
  <si>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</si>
  <si>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</si>
  <si>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</si>
  <si>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</si>
  <si>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</si>
  <si>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</si>
  <si>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</si>
  <si>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</si>
  <si>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</si>
  <si>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</si>
  <si>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</si>
  <si>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</si>
  <si>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</si>
  <si>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</si>
  <si>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</si>
  <si>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</si>
  <si>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</si>
  <si>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</si>
  <si>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</si>
  <si>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</si>
  <si>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</si>
  <si>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</si>
  <si>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</si>
  <si>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</si>
  <si>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</si>
  <si>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</si>
  <si>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</si>
  <si>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</si>
  <si>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</si>
  <si>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</si>
  <si>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</si>
  <si>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</si>
  <si>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</si>
  <si>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</si>
  <si>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</si>
  <si>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</si>
  <si>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</si>
  <si>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</si>
  <si>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</si>
  <si>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</si>
  <si>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</si>
  <si>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</si>
  <si>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</si>
  <si>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</si>
  <si>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</si>
  <si>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</si>
  <si>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</si>
  <si>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</si>
  <si>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</si>
  <si>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</si>
  <si>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</si>
  <si>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</si>
  <si>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</si>
  <si>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</si>
  <si>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</si>
  <si>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</si>
  <si>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</si>
  <si>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</si>
  <si>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</si>
  <si>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</si>
  <si>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</si>
  <si>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</si>
  <si>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</si>
  <si>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</si>
  <si>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</si>
  <si>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</si>
  <si>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</si>
  <si>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</si>
  <si>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</si>
  <si>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</si>
  <si>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</si>
  <si>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</si>
  <si>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</si>
  <si>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</si>
  <si>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</si>
  <si>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</si>
  <si>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</si>
  <si>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</si>
  <si>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</si>
  <si>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</si>
  <si>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</si>
  <si>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</si>
  <si>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</si>
  <si>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</si>
  <si>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</si>
  <si>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</si>
  <si>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</si>
  <si>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</si>
  <si>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</si>
  <si>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</si>
  <si>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</si>
  <si>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</si>
  <si>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</si>
  <si>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</si>
  <si>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</si>
  <si>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</si>
  <si>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</si>
  <si>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</si>
  <si>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</si>
  <si>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</si>
  <si>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</si>
  <si>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</si>
  <si>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</si>
  <si>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</si>
  <si>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</si>
  <si>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</si>
  <si>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</si>
  <si>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</si>
  <si>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</si>
  <si>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</si>
  <si>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</si>
  <si>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</si>
  <si>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</si>
  <si>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</si>
  <si>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</si>
  <si>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</si>
  <si>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</si>
  <si>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</si>
  <si>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</si>
  <si>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</si>
  <si>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</si>
  <si>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</si>
  <si>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</si>
  <si>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</si>
  <si>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</si>
  <si>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</si>
  <si>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</si>
  <si>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</si>
  <si>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</si>
  <si>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</si>
  <si>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</si>
  <si>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</si>
  <si>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</si>
  <si>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</si>
  <si>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</si>
  <si>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</si>
  <si>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</si>
  <si>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</si>
  <si>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</si>
  <si>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</si>
  <si>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</si>
  <si>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</si>
  <si>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</si>
  <si>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</si>
  <si>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</si>
  <si>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</si>
  <si>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</si>
  <si>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</si>
  <si>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</si>
  <si>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</si>
  <si>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</si>
  <si>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</si>
  <si>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</si>
  <si>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</si>
  <si>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</si>
  <si>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</si>
  <si>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</si>
  <si>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</si>
  <si>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</si>
  <si>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</si>
  <si>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</si>
  <si>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</si>
  <si>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</si>
  <si>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</si>
  <si>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</si>
  <si>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</si>
  <si>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</si>
  <si>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</si>
  <si>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</si>
  <si>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</si>
  <si>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</si>
  <si>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</si>
  <si>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</si>
  <si>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</si>
  <si>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</si>
  <si>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</si>
  <si>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</si>
  <si>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</si>
  <si>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</si>
  <si>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</si>
  <si>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</si>
  <si>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</si>
  <si>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</si>
  <si>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</si>
  <si>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</si>
  <si>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</si>
  <si>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</si>
  <si>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</si>
  <si>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</si>
  <si>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</si>
  <si>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</si>
  <si>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</si>
  <si>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</si>
  <si>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</si>
  <si>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</si>
  <si>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</si>
  <si>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</si>
  <si>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</si>
  <si>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</si>
  <si>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</si>
  <si>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</si>
  <si>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</si>
  <si>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</si>
  <si>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</si>
  <si>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</si>
  <si>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</si>
  <si>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</si>
  <si>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</si>
  <si>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</si>
  <si>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</si>
  <si>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</si>
  <si>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</si>
  <si>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</si>
  <si>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</si>
  <si>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</si>
  <si>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</si>
  <si>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</si>
  <si>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</si>
  <si>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</si>
  <si>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</si>
  <si>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</si>
  <si>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</si>
  <si>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</si>
  <si>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</si>
  <si>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</si>
  <si>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</si>
  <si>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</si>
  <si>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</si>
  <si>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</si>
  <si>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</si>
  <si>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</si>
  <si>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</si>
  <si>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</si>
  <si>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</si>
  <si>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</si>
  <si>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</si>
  <si>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</si>
  <si>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</si>
  <si>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</si>
  <si>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</si>
  <si>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</si>
  <si>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</si>
  <si>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</si>
  <si>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</si>
  <si>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</si>
  <si>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</si>
  <si>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</si>
  <si>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</si>
  <si>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</si>
  <si>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</si>
  <si>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</si>
  <si>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</si>
  <si>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</si>
  <si>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</si>
  <si>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</si>
  <si>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</si>
  <si>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</si>
  <si>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</si>
  <si>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</si>
  <si>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</si>
  <si>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</si>
  <si>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</si>
  <si>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</si>
  <si>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</si>
  <si>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</si>
  <si>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</si>
  <si>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</si>
  <si>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</si>
  <si>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</si>
  <si>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</si>
  <si>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</si>
  <si>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</si>
  <si>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</si>
  <si>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</si>
  <si>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</si>
  <si>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</si>
  <si>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</si>
  <si>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</si>
  <si>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</si>
  <si>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</si>
  <si>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</si>
  <si>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</si>
  <si>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</si>
  <si>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</si>
  <si>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</si>
  <si>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</si>
  <si>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</si>
  <si>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</si>
  <si>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</si>
  <si>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</si>
  <si>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</si>
  <si>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</si>
  <si>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</si>
  <si>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</si>
  <si>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</si>
  <si>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</si>
  <si>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</si>
  <si>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</si>
  <si>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</si>
  <si>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</si>
  <si>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</si>
  <si>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</si>
  <si>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</si>
  <si>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</si>
  <si>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</si>
  <si>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</si>
  <si>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</si>
  <si>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</si>
  <si>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</si>
  <si>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</si>
  <si>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</si>
  <si>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</si>
  <si>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</si>
  <si>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</si>
  <si>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</si>
  <si>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</si>
  <si>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</si>
  <si>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</si>
  <si>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</si>
  <si>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</si>
  <si>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</si>
  <si>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</si>
  <si>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</si>
  <si>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</si>
  <si>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</si>
  <si>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</si>
  <si>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</si>
  <si>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</si>
  <si>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</si>
  <si>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</si>
  <si>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</si>
  <si>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</si>
  <si>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</si>
  <si>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</si>
  <si>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</si>
  <si>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</si>
  <si>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</si>
  <si>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</si>
  <si>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</si>
  <si>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</si>
  <si>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</si>
  <si>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</si>
  <si>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</si>
  <si>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</si>
  <si>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</si>
  <si>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</si>
  <si>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</si>
  <si>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</si>
  <si>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</si>
  <si>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</si>
  <si>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</si>
  <si>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</si>
  <si>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</si>
  <si>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</si>
  <si>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</si>
  <si>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</si>
  <si>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</si>
  <si>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</si>
  <si>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</si>
  <si>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</si>
  <si>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</si>
  <si>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</si>
  <si>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</si>
  <si>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</si>
  <si>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</si>
  <si>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</si>
  <si>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</si>
  <si>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</si>
  <si>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</si>
  <si>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</si>
  <si>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</si>
  <si>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</si>
  <si>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</si>
  <si>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</si>
  <si>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</si>
  <si>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</si>
  <si>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</si>
  <si>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</si>
  <si>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</si>
  <si>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</si>
  <si>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</si>
  <si>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</si>
  <si>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</si>
  <si>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</si>
  <si>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</si>
  <si>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</si>
  <si>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</si>
  <si>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</si>
  <si>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</si>
  <si>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</si>
  <si>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</si>
  <si>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</si>
  <si>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</si>
  <si>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</si>
  <si>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</si>
  <si>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</si>
  <si>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</si>
  <si>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</si>
  <si>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</si>
  <si>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</si>
  <si>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</si>
  <si>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</si>
  <si>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</si>
  <si>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</si>
  <si>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</si>
  <si>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</si>
  <si>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</si>
  <si>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</si>
  <si>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</si>
  <si>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</si>
  <si>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</si>
  <si>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</si>
  <si>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</si>
  <si>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</si>
  <si>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</si>
  <si>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</si>
  <si>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</si>
  <si>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</si>
  <si>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</si>
  <si>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</si>
  <si>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</si>
  <si>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</si>
  <si>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</si>
  <si>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</si>
  <si>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</si>
  <si>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</si>
  <si>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</si>
  <si>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</si>
  <si>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</si>
  <si>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</si>
  <si>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</si>
  <si>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</si>
  <si>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</si>
  <si>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</si>
  <si>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</si>
  <si>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</si>
  <si>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</si>
  <si>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</si>
  <si>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</si>
  <si>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</si>
  <si>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</si>
  <si>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</si>
  <si>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</si>
  <si>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</si>
  <si>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</si>
  <si>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</si>
  <si>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</si>
  <si>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</si>
  <si>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</si>
  <si>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</si>
  <si>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</si>
  <si>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</si>
  <si>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</si>
  <si>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</si>
  <si>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</si>
  <si>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</si>
  <si>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</si>
  <si>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</si>
  <si>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</si>
  <si>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</si>
  <si>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</si>
  <si>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</si>
  <si>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</si>
  <si>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</si>
  <si>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</si>
  <si>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</si>
  <si>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</si>
  <si>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</si>
  <si>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</si>
  <si>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</si>
  <si>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</si>
  <si>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</si>
  <si>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</si>
  <si>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</si>
  <si>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</si>
  <si>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</si>
  <si>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</si>
  <si>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</si>
  <si>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</si>
  <si>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</si>
  <si>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</si>
  <si>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</si>
  <si>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</si>
  <si>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</si>
  <si>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</si>
  <si>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</si>
  <si>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</si>
  <si>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</si>
  <si>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</si>
  <si>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</si>
  <si>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</si>
  <si>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</si>
  <si>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</si>
  <si>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</si>
  <si>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</si>
  <si>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</si>
  <si>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</si>
  <si>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</si>
  <si>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</si>
  <si>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</si>
  <si>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</si>
  <si>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</si>
  <si>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</si>
  <si>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</si>
  <si>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</si>
  <si>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</si>
  <si>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</si>
  <si>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</si>
  <si>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</si>
  <si>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</si>
  <si>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</si>
  <si>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</si>
  <si>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</si>
  <si>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</si>
  <si>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</si>
  <si>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</si>
  <si>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</si>
  <si>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</si>
  <si>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</si>
  <si>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</si>
  <si>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</si>
  <si>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</si>
  <si>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</si>
  <si>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</si>
  <si>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</si>
  <si>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</si>
  <si>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</si>
  <si>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</si>
  <si>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</si>
  <si>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</si>
  <si>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</si>
  <si>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</si>
  <si>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</si>
  <si>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</si>
  <si>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</si>
  <si>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</si>
  <si>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</si>
  <si>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</si>
  <si>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</si>
  <si>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</si>
  <si>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</si>
  <si>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</si>
  <si>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</si>
  <si>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</si>
  <si>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</si>
  <si>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</si>
  <si>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</si>
  <si>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</si>
  <si>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</si>
  <si>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</si>
  <si>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</si>
  <si>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</si>
  <si>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</si>
  <si>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</si>
  <si>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</si>
  <si>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</si>
  <si>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</si>
  <si>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</si>
  <si>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</si>
  <si>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</si>
  <si>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</si>
  <si>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</si>
  <si>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</si>
  <si>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</si>
  <si>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</si>
  <si>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</si>
  <si>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</si>
  <si>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</si>
  <si>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</si>
  <si>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</si>
  <si>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</si>
  <si>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</si>
  <si>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</si>
  <si>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</si>
  <si>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</si>
  <si>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</si>
  <si>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</si>
  <si>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</si>
  <si>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</si>
  <si>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</si>
  <si>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</si>
  <si>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</si>
  <si>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</si>
  <si>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</si>
  <si>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</si>
  <si>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</si>
  <si>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</si>
  <si>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</si>
  <si>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</si>
  <si>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</si>
  <si>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</si>
  <si>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</si>
  <si>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</si>
  <si>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</si>
  <si>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</si>
  <si>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</si>
  <si>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</si>
  <si>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</si>
  <si>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</si>
  <si>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</si>
  <si>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</si>
  <si>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</si>
  <si>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</si>
  <si>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</si>
  <si>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</si>
  <si>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</si>
  <si>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</si>
  <si>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</si>
  <si>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</si>
  <si>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</si>
  <si>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</si>
  <si>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</si>
  <si>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</si>
  <si>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</si>
  <si>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</si>
  <si>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</si>
  <si>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</si>
  <si>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</si>
  <si>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</si>
  <si>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</si>
  <si>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</si>
  <si>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</si>
  <si>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</si>
  <si>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</si>
  <si>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</si>
  <si>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</si>
  <si>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</si>
  <si>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</si>
  <si>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</si>
  <si>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</si>
  <si>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</si>
  <si>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</si>
  <si>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</si>
  <si>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</si>
  <si>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</si>
  <si>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</si>
  <si>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</si>
  <si>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</si>
  <si>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</si>
  <si>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</si>
  <si>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</si>
  <si>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</si>
  <si>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</si>
  <si>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</si>
  <si>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</si>
  <si>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</si>
  <si>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</si>
  <si>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</si>
  <si>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</si>
  <si>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</si>
  <si>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</si>
  <si>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</si>
  <si>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</si>
  <si>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</si>
  <si>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</si>
  <si>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</si>
  <si>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</si>
  <si>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</si>
  <si>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</si>
  <si>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</si>
  <si>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</si>
  <si>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</si>
  <si>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</si>
  <si>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</si>
  <si>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</si>
  <si>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</si>
  <si>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</si>
  <si>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</si>
  <si>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</si>
  <si>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</si>
  <si>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</si>
  <si>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</si>
  <si>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</si>
  <si>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</si>
  <si>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</si>
  <si>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</si>
  <si>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</si>
  <si>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</si>
  <si>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</si>
  <si>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</si>
  <si>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</si>
  <si>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</si>
  <si>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</si>
  <si>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</si>
  <si>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</si>
  <si>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</si>
  <si>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</si>
  <si>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</si>
  <si>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</si>
  <si>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</si>
  <si>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</si>
  <si>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</si>
  <si>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</si>
  <si>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</si>
  <si>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</si>
  <si>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</si>
  <si>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</si>
  <si>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</si>
  <si>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</si>
  <si>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</si>
  <si>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</si>
  <si>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</si>
  <si>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</si>
  <si>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</si>
  <si>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</si>
  <si>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</si>
  <si>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</si>
  <si>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</si>
  <si>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</si>
  <si>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</si>
  <si>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</si>
  <si>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</si>
  <si>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</si>
  <si>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</si>
  <si>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</si>
  <si>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</si>
  <si>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</si>
  <si>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</si>
  <si>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</si>
  <si>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</si>
  <si>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</si>
  <si>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</si>
  <si>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</si>
  <si>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</si>
  <si>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</si>
  <si>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</si>
  <si>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</si>
  <si>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</si>
  <si>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</si>
  <si>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</si>
  <si>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</si>
  <si>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</si>
  <si>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</si>
  <si>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</si>
  <si>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</si>
  <si>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</si>
  <si>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</si>
  <si>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</si>
  <si>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</si>
  <si>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</si>
  <si>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</si>
  <si>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</si>
  <si>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</si>
  <si>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</si>
  <si>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</si>
  <si>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</si>
  <si>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</si>
  <si>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</si>
  <si>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</si>
  <si>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</si>
  <si>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</si>
  <si>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</si>
  <si>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</si>
  <si>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</si>
  <si>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</si>
  <si>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</si>
  <si>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</si>
  <si>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</si>
  <si>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</si>
  <si>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</si>
  <si>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</si>
  <si>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</si>
  <si>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</si>
  <si>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</si>
  <si>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</si>
  <si>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</si>
  <si>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</si>
  <si>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</si>
  <si>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</si>
  <si>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</si>
  <si>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</si>
  <si>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</si>
  <si>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</si>
  <si>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</si>
  <si>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</si>
  <si>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</si>
  <si>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</si>
  <si>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</si>
  <si>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</si>
  <si>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</si>
  <si>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</si>
  <si>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</si>
  <si>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</si>
  <si>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</si>
  <si>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</si>
  <si>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</si>
  <si>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</si>
  <si>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</si>
  <si>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</si>
  <si>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</si>
  <si>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</si>
  <si>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</si>
  <si>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</si>
  <si>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</si>
  <si>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</si>
  <si>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</si>
  <si>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</si>
  <si>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</si>
  <si>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</si>
  <si>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</si>
  <si>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</si>
  <si>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</si>
  <si>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</si>
  <si>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</si>
  <si>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</si>
  <si>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</si>
  <si>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</si>
  <si>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</si>
  <si>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</si>
  <si>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</si>
  <si>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</si>
  <si>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</si>
  <si>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</si>
  <si>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</si>
  <si>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</si>
  <si>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</si>
  <si>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</si>
  <si>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</si>
  <si>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</si>
  <si>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</si>
  <si>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</si>
  <si>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</si>
  <si>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</si>
  <si>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</si>
  <si>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</si>
  <si>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</si>
  <si>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</si>
  <si>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</si>
  <si>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</si>
  <si>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</si>
  <si>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</si>
  <si>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</si>
  <si>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</si>
  <si>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</si>
  <si>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</si>
  <si>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</si>
  <si>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</si>
  <si>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</si>
  <si>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</si>
  <si>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</si>
  <si>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</si>
  <si>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</si>
  <si>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</si>
  <si>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</si>
  <si>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</si>
  <si>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</si>
  <si>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</si>
  <si>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</si>
  <si>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</si>
  <si>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</si>
  <si>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</si>
  <si>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</si>
  <si>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</si>
  <si>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</si>
  <si>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</si>
  <si>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</si>
  <si>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</si>
  <si>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</si>
  <si>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</si>
  <si>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</si>
  <si>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</si>
  <si>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</si>
  <si>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</si>
  <si>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</si>
  <si>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</si>
  <si>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</si>
  <si>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</si>
  <si>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</si>
  <si>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</si>
  <si>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</si>
  <si>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</si>
  <si>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</si>
  <si>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</si>
  <si>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</si>
  <si>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</si>
  <si>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</si>
  <si>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</si>
  <si>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</si>
  <si>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</si>
  <si>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</si>
  <si>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</si>
  <si>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</si>
  <si>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</si>
  <si>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</si>
  <si>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</si>
  <si>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</si>
  <si>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</si>
  <si>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</si>
  <si>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</si>
  <si>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</si>
  <si>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</si>
  <si>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</si>
  <si>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</si>
  <si>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</si>
  <si>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</si>
  <si>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</si>
  <si>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</si>
  <si>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</si>
  <si>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</si>
  <si>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</si>
  <si>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</si>
  <si>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</si>
  <si>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</si>
  <si>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</si>
  <si>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</si>
  <si>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</si>
  <si>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</si>
  <si>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</si>
  <si>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</si>
  <si>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</si>
  <si>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</si>
  <si>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</si>
  <si>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</si>
  <si>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</si>
  <si>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</si>
  <si>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</si>
  <si>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</si>
  <si>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</si>
  <si>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</si>
  <si>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</si>
  <si>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</si>
  <si>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</si>
  <si>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</si>
  <si>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</si>
  <si>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</si>
  <si>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</si>
  <si>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</si>
  <si>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</si>
  <si>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</si>
  <si>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</si>
  <si>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</si>
  <si>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</si>
  <si>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</si>
  <si>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</si>
  <si>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</si>
  <si>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</si>
  <si>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</si>
  <si>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</si>
  <si>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</si>
  <si>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</si>
  <si>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</si>
  <si>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</si>
  <si>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</si>
  <si>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</si>
  <si>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</si>
  <si>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</si>
  <si>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</si>
  <si>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</si>
  <si>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</si>
  <si>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</si>
  <si>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</si>
  <si>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</si>
  <si>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</si>
  <si>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</si>
  <si>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</si>
  <si>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</si>
  <si>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</si>
  <si>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</si>
  <si>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</si>
  <si>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</si>
  <si>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</si>
  <si>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</si>
  <si>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</si>
  <si>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</si>
  <si>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</si>
  <si>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</si>
  <si>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</si>
  <si>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</si>
  <si>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</si>
  <si>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</si>
  <si>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</si>
  <si>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</si>
  <si>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</si>
  <si>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</si>
  <si>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</si>
  <si>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</si>
  <si>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</si>
  <si>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</si>
  <si>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</si>
  <si>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</si>
  <si>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</si>
  <si>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</si>
  <si>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</si>
  <si>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</si>
  <si>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</si>
  <si>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</si>
  <si>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</si>
  <si>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</si>
  <si>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</si>
  <si>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</si>
  <si>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</si>
  <si>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</si>
  <si>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</si>
  <si>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</si>
  <si>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</si>
  <si>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</si>
  <si>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</si>
  <si>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</si>
  <si>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</si>
  <si>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</si>
  <si>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</si>
  <si>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</si>
  <si>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</si>
  <si>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</si>
  <si>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</si>
  <si>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</si>
  <si>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</si>
  <si>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</si>
  <si>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</si>
  <si>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</si>
  <si>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</si>
  <si>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</si>
  <si>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</si>
  <si>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</si>
  <si>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</si>
  <si>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</si>
  <si>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</si>
  <si>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</si>
  <si>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</si>
  <si>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</si>
  <si>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</si>
  <si>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</si>
  <si>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</si>
  <si>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</si>
  <si>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</si>
  <si>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</si>
  <si>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</si>
  <si>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</si>
  <si>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</si>
  <si>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</si>
  <si>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</si>
  <si>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</si>
  <si>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</si>
  <si>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</si>
  <si>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</si>
  <si>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</si>
  <si>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</si>
  <si>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</si>
  <si>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</si>
  <si>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</si>
  <si>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</si>
  <si>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</si>
  <si>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</si>
  <si>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</si>
  <si>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</si>
  <si>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</si>
  <si>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</si>
  <si>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</si>
  <si>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</si>
  <si>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</si>
  <si>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</si>
  <si>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</si>
  <si>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</si>
  <si>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</si>
  <si>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</si>
  <si>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</si>
  <si>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</si>
  <si>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</si>
  <si>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</si>
  <si>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</si>
  <si>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</si>
  <si>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</si>
  <si>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</si>
  <si>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</si>
  <si>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</si>
  <si>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</si>
  <si>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</si>
  <si>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</si>
  <si>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</si>
  <si>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</si>
  <si>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</si>
  <si>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</si>
  <si>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</si>
  <si>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</si>
  <si>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</si>
  <si>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</si>
  <si>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</si>
  <si>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</si>
  <si>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</si>
  <si>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</si>
  <si>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</si>
  <si>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</si>
  <si>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</si>
  <si>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</si>
  <si>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</si>
  <si>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</si>
  <si>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</si>
  <si>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</si>
  <si>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</si>
  <si>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</si>
  <si>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</si>
  <si>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</si>
  <si>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</si>
  <si>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</si>
  <si>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</si>
  <si>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</si>
  <si>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</si>
  <si>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</si>
  <si>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</si>
  <si>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</si>
  <si>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</si>
  <si>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</si>
  <si>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</si>
  <si>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</si>
  <si>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</si>
  <si>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</si>
  <si>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</si>
  <si>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</si>
  <si>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</si>
  <si>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</si>
  <si>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</si>
  <si>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</si>
  <si>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</si>
  <si>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</si>
  <si>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</si>
  <si>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</si>
  <si>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</si>
  <si>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</si>
  <si>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</si>
  <si>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</si>
  <si>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</si>
  <si>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</si>
  <si>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</si>
  <si>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</si>
  <si>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</si>
  <si>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</si>
  <si>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</si>
  <si>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</si>
  <si>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</si>
  <si>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</si>
  <si>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</si>
  <si>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</si>
  <si>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</si>
  <si>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</si>
  <si>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</si>
  <si>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</si>
  <si>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</si>
  <si>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</si>
  <si>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</si>
  <si>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</si>
  <si>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</si>
  <si>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</si>
  <si>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</si>
  <si>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</si>
  <si>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</si>
  <si>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</si>
  <si>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</si>
  <si>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</si>
  <si>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</si>
  <si>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</si>
  <si>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</si>
  <si>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</si>
  <si>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</si>
  <si>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</si>
  <si>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</si>
  <si>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</si>
  <si>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</si>
  <si>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</si>
  <si>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</si>
  <si>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</si>
  <si>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</si>
  <si>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</si>
  <si>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</si>
  <si>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</si>
  <si>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</si>
  <si>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</si>
  <si>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</si>
  <si>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</si>
  <si>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</si>
  <si>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</si>
  <si>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</si>
  <si>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</si>
  <si>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</si>
  <si>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</si>
  <si>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</si>
  <si>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</si>
  <si>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</si>
  <si>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</si>
  <si>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</si>
  <si>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</si>
  <si>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</si>
  <si>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</si>
  <si>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</si>
  <si>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</si>
  <si>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</si>
  <si>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</si>
  <si>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</si>
  <si>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</si>
  <si>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</si>
  <si>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</si>
  <si>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</si>
  <si>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</si>
  <si>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</si>
  <si>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</si>
  <si>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</si>
  <si>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</si>
  <si>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</si>
  <si>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</si>
  <si>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</si>
  <si>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</si>
  <si>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</si>
  <si>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</si>
  <si>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</si>
  <si>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</si>
  <si>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</si>
  <si>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</si>
  <si>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</si>
  <si>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</si>
  <si>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</si>
  <si>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</si>
  <si>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</si>
  <si>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</si>
  <si>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</si>
  <si>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</si>
  <si>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</si>
  <si>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</si>
  <si>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</si>
  <si>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</si>
  <si>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</si>
  <si>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</si>
  <si>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</si>
  <si>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</si>
  <si>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</si>
  <si>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</si>
  <si>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</si>
  <si>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</si>
  <si>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</si>
  <si>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</si>
  <si>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</si>
  <si>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</si>
  <si>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</si>
  <si>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</si>
  <si>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</si>
  <si>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</si>
  <si>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</si>
  <si>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</si>
  <si>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</si>
  <si>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</si>
  <si>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</si>
  <si>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</si>
  <si>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</si>
  <si>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</si>
  <si>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</si>
  <si>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</si>
  <si>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</si>
  <si>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</si>
  <si>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</si>
  <si>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</si>
  <si>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</si>
  <si>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</si>
  <si>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</si>
  <si>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</si>
  <si>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</si>
  <si>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</si>
  <si>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</si>
  <si>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</si>
  <si>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</si>
  <si>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</si>
  <si>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</si>
  <si>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</si>
  <si>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</si>
  <si>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</si>
  <si>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</si>
  <si>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</si>
  <si>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</si>
  <si>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</si>
  <si>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</si>
  <si>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</si>
  <si>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</si>
  <si>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</si>
  <si>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</si>
  <si>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</si>
  <si>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</si>
  <si>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</si>
  <si>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</si>
  <si>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</si>
  <si>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</si>
  <si>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</si>
  <si>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</si>
  <si>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</si>
  <si>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</si>
  <si>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</si>
  <si>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</si>
  <si>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</si>
  <si>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</si>
  <si>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</si>
  <si>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</si>
  <si>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</si>
  <si>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</si>
  <si>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</si>
  <si>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</si>
  <si>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</si>
  <si>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</si>
  <si>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</si>
  <si>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</si>
  <si>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</si>
  <si>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</si>
  <si>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</si>
  <si>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</si>
  <si>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</si>
  <si>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</si>
  <si>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</si>
  <si>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</si>
  <si>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</si>
  <si>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</si>
  <si>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</si>
  <si>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</si>
  <si>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</si>
  <si>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</si>
  <si>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</si>
  <si>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</si>
  <si>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</si>
  <si>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</si>
  <si>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</si>
  <si>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</si>
  <si>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</si>
  <si>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</si>
  <si>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</si>
  <si>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</si>
  <si>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</si>
  <si>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</si>
  <si>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</si>
  <si>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</si>
  <si>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</si>
  <si>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</si>
  <si>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</si>
  <si>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</si>
  <si>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</si>
  <si>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</si>
  <si>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</si>
  <si>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</si>
  <si>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</si>
  <si>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</si>
  <si>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</si>
  <si>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</si>
  <si>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</si>
  <si>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</si>
  <si>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</si>
  <si>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</si>
  <si>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</si>
  <si>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</si>
  <si>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</si>
  <si>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</si>
  <si>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</si>
  <si>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</si>
  <si>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</si>
  <si>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</si>
  <si>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</si>
  <si>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</si>
  <si>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</si>
  <si>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</si>
  <si>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</si>
  <si>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</si>
  <si>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</si>
  <si>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</si>
  <si>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</si>
  <si>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</si>
  <si>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</si>
  <si>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</si>
  <si>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</si>
  <si>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</si>
  <si>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</si>
  <si>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</si>
  <si>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</si>
  <si>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</si>
  <si>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</si>
  <si>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</si>
  <si>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</si>
  <si>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</si>
  <si>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</si>
  <si>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</si>
  <si>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</si>
  <si>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</si>
  <si>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</si>
  <si>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</si>
  <si>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</si>
  <si>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</si>
  <si>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</si>
  <si>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</si>
  <si>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</si>
  <si>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</si>
  <si>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</si>
  <si>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</si>
  <si>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</si>
  <si>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</si>
  <si>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</si>
  <si>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</si>
  <si>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</si>
  <si>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</si>
  <si>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</si>
  <si>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</si>
  <si>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</si>
  <si>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</si>
  <si>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</si>
  <si>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</si>
  <si>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</si>
  <si>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</si>
  <si>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</si>
  <si>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</si>
  <si>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</si>
  <si>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</si>
  <si>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</si>
  <si>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</si>
  <si>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</si>
  <si>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</si>
  <si>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</si>
  <si>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</si>
  <si>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</si>
  <si>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</si>
  <si>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</si>
  <si>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</si>
  <si>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</si>
  <si>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</si>
  <si>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</si>
  <si>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</si>
  <si>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</si>
  <si>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</si>
  <si>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</si>
  <si>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</si>
  <si>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</si>
  <si>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</si>
  <si>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</si>
  <si>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</si>
  <si>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</si>
  <si>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</si>
  <si>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</si>
  <si>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</si>
  <si>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</si>
  <si>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</si>
  <si>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</si>
  <si>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</si>
  <si>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</si>
  <si>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</si>
  <si>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</si>
  <si>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</si>
  <si>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</si>
  <si>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</si>
  <si>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</si>
  <si>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</si>
  <si>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</si>
  <si>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</si>
  <si>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</si>
  <si>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</si>
  <si>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</si>
  <si>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</si>
  <si>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</si>
  <si>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</si>
  <si>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</si>
  <si>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</si>
  <si>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</si>
  <si>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</si>
  <si>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</si>
  <si>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</si>
  <si>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</si>
  <si>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</si>
  <si>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</si>
  <si>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</si>
  <si>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</si>
  <si>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</si>
  <si>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</si>
  <si>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</si>
  <si>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</si>
  <si>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</si>
  <si>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</si>
  <si>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</si>
  <si>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</si>
  <si>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</si>
  <si>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</si>
  <si>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</si>
  <si>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</si>
  <si>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</si>
  <si>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</si>
  <si>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</si>
  <si>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</si>
  <si>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</si>
  <si>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</si>
  <si>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</si>
  <si>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</si>
  <si>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</si>
  <si>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</si>
  <si>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</si>
  <si>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</si>
  <si>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</si>
  <si>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</si>
  <si>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</si>
  <si>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</si>
  <si>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</si>
  <si>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</si>
  <si>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</si>
  <si>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</si>
  <si>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</si>
  <si>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</si>
  <si>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</si>
  <si>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</si>
  <si>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</si>
  <si>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</si>
  <si>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</si>
  <si>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</si>
  <si>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</si>
  <si>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</si>
  <si>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</si>
  <si>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</si>
  <si>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</si>
  <si>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</si>
  <si>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</si>
  <si>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</si>
  <si>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</si>
  <si>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</si>
  <si>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</si>
  <si>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</si>
  <si>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</si>
  <si>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</si>
  <si>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</si>
  <si>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</si>
  <si>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</si>
  <si>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</si>
  <si>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</si>
  <si>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</si>
  <si>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</si>
  <si>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</si>
  <si>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</si>
  <si>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</si>
  <si>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</si>
  <si>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</si>
  <si>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</si>
  <si>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</si>
  <si>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</si>
  <si>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</si>
  <si>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</si>
  <si>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</si>
  <si>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</si>
  <si>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</si>
  <si>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</si>
  <si>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</si>
  <si>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</si>
  <si>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</si>
  <si>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</si>
  <si>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</si>
  <si>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</si>
  <si>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</si>
  <si>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</si>
  <si>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</si>
  <si>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</si>
  <si>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</si>
  <si>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</si>
  <si>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</si>
  <si>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</si>
  <si>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</si>
  <si>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</si>
  <si>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</si>
  <si>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</si>
  <si>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</si>
  <si>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</si>
  <si>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</si>
  <si>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</si>
  <si>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</si>
  <si>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</si>
  <si>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</si>
  <si>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</si>
  <si>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</si>
  <si>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</si>
  <si>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</si>
  <si>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</si>
  <si>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</si>
  <si>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</si>
  <si>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</si>
  <si>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</si>
  <si>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</si>
  <si>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</si>
  <si>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</si>
  <si>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</si>
  <si>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</si>
  <si>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</si>
  <si>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</si>
  <si>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</si>
  <si>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</si>
  <si>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</si>
  <si>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</si>
  <si>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</si>
  <si>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</si>
  <si>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</si>
  <si>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</si>
  <si>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</si>
  <si>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</si>
  <si>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</si>
  <si>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</si>
  <si>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</si>
  <si>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</si>
  <si>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</si>
  <si>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</si>
  <si>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</si>
  <si>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</si>
  <si>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</si>
  <si>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</si>
  <si>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</si>
  <si>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</si>
  <si>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</si>
  <si>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</si>
  <si>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</si>
  <si>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</si>
  <si>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</si>
  <si>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</si>
  <si>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</si>
  <si>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</si>
  <si>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</si>
  <si>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</si>
  <si>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</si>
  <si>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</si>
  <si>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</si>
  <si>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</si>
  <si>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</si>
  <si>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</si>
  <si>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</si>
  <si>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</si>
  <si>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</si>
  <si>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</si>
  <si>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</si>
  <si>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</si>
  <si>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</si>
  <si>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</si>
  <si>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</si>
  <si>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</si>
  <si>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</si>
  <si>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</si>
  <si>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</si>
  <si>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</si>
  <si>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</si>
  <si>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</si>
  <si>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</si>
  <si>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</si>
  <si>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</si>
  <si>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</si>
  <si>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</si>
  <si>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</si>
  <si>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</si>
  <si>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</si>
  <si>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</si>
  <si>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</si>
  <si>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</si>
  <si>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</si>
  <si>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</si>
  <si>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</si>
  <si>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</si>
  <si>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</si>
  <si>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</si>
  <si>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</si>
  <si>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</si>
  <si>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</si>
  <si>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</si>
  <si>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</si>
  <si>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</si>
  <si>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</si>
  <si>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</si>
  <si>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</si>
  <si>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</si>
  <si>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</si>
  <si>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</si>
  <si>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</si>
  <si>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</si>
  <si>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</si>
  <si>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</si>
  <si>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</si>
  <si>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</si>
  <si>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</si>
  <si>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</si>
  <si>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</si>
  <si>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</si>
  <si>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</si>
  <si>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</si>
  <si>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</si>
  <si>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</si>
  <si>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</si>
  <si>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</si>
  <si>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</si>
  <si>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</si>
  <si>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</si>
  <si>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</si>
  <si>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</si>
  <si>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</si>
  <si>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</si>
  <si>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</si>
  <si>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</si>
  <si>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</si>
  <si>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</si>
  <si>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</si>
  <si>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</si>
  <si>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</si>
  <si>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</si>
  <si>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</si>
  <si>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</si>
  <si>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</si>
  <si>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</si>
  <si>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</si>
  <si>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</si>
  <si>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</si>
  <si>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</si>
  <si>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</si>
  <si>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</si>
  <si>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</si>
  <si>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</si>
  <si>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</si>
  <si>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</si>
  <si>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</si>
  <si>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</si>
  <si>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</si>
  <si>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</si>
  <si>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</si>
  <si>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</si>
  <si>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</si>
  <si>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</si>
  <si>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</si>
  <si>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</si>
  <si>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</si>
  <si>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</si>
  <si>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</si>
  <si>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</si>
  <si>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</si>
  <si>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</si>
  <si>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</si>
  <si>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</si>
  <si>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</si>
  <si>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</si>
  <si>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</si>
  <si>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</si>
  <si>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</si>
  <si>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</si>
  <si>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</si>
  <si>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</si>
  <si>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</si>
  <si>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</si>
  <si>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</si>
  <si>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</si>
  <si>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</si>
  <si>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</si>
  <si>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</si>
  <si>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</si>
  <si>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</si>
  <si>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</si>
  <si>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</si>
  <si>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</si>
  <si>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</si>
  <si>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</si>
  <si>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</si>
  <si>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</si>
  <si>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</si>
  <si>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</si>
  <si>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</si>
  <si>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</si>
  <si>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</si>
  <si>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</si>
  <si>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</si>
  <si>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</si>
  <si>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</si>
  <si>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</si>
  <si>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</si>
  <si>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</si>
  <si>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</si>
  <si>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</si>
  <si>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</si>
  <si>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</si>
  <si>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</si>
  <si>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</si>
  <si>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</si>
  <si>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</si>
  <si>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</si>
  <si>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</si>
  <si>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</si>
  <si>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</si>
  <si>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</si>
  <si>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</si>
  <si>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</si>
  <si>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</si>
  <si>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</si>
  <si>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</si>
  <si>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</si>
  <si>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</si>
  <si>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</si>
  <si>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</si>
  <si>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</si>
  <si>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</si>
  <si>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</si>
  <si>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</si>
  <si>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</si>
  <si>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</si>
  <si>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</si>
  <si>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</si>
  <si>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</si>
  <si>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</si>
  <si>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</si>
  <si>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</si>
  <si>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</si>
  <si>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</si>
  <si>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</si>
  <si>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</si>
  <si>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</si>
  <si>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</si>
  <si>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</si>
  <si>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</si>
  <si>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</si>
  <si>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</si>
  <si>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</si>
  <si>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</si>
  <si>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</si>
  <si>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</si>
  <si>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</si>
  <si>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</si>
  <si>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</si>
  <si>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</si>
  <si>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</si>
  <si>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</si>
  <si>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</si>
  <si>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</si>
  <si>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</si>
  <si>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</si>
  <si>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</si>
  <si>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</si>
  <si>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</si>
  <si>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</si>
  <si>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</si>
  <si>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</si>
  <si>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</si>
  <si>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</si>
  <si>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</si>
  <si>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</si>
  <si>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</si>
  <si>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</si>
  <si>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</si>
  <si>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</si>
  <si>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</si>
  <si>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</si>
  <si>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</si>
  <si>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</si>
  <si>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</si>
  <si>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</si>
  <si>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</si>
  <si>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</si>
  <si>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</si>
  <si>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</si>
  <si>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</si>
  <si>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</si>
  <si>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</si>
  <si>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</si>
  <si>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</si>
  <si>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</si>
  <si>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</si>
  <si>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</si>
  <si>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</si>
  <si>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</si>
  <si>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</si>
  <si>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</si>
  <si>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</si>
  <si>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</si>
  <si>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</si>
  <si>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</si>
  <si>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</si>
  <si>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</si>
  <si>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</si>
  <si>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</si>
  <si>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</si>
  <si>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</si>
  <si>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</si>
  <si>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</si>
  <si>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</si>
  <si>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</si>
  <si>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</si>
  <si>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</si>
  <si>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</si>
  <si>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</si>
  <si>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</si>
  <si>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</si>
  <si>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</si>
  <si>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</si>
  <si>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</si>
  <si>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</si>
  <si>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</si>
  <si>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</si>
  <si>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</si>
  <si>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</si>
  <si>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</si>
  <si>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</si>
  <si>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</si>
  <si>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</si>
  <si>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</si>
  <si>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</si>
  <si>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</si>
  <si>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</si>
  <si>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</si>
  <si>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</si>
  <si>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</si>
  <si>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</si>
  <si>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</si>
  <si>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</si>
  <si>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</si>
  <si>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</si>
  <si>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</si>
  <si>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</si>
  <si>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</si>
  <si>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</si>
  <si>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</si>
  <si>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</si>
  <si>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</si>
  <si>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</si>
  <si>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</si>
  <si>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</si>
  <si>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</si>
  <si>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</si>
  <si>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</si>
  <si>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</si>
  <si>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</si>
  <si>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</si>
  <si>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</si>
  <si>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</si>
  <si>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</si>
  <si>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</si>
  <si>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</si>
  <si>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</si>
  <si>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</si>
  <si>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</si>
  <si>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</si>
  <si>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</si>
  <si>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</si>
  <si>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</si>
  <si>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</si>
  <si>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</si>
  <si>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</si>
  <si>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</si>
  <si>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</si>
  <si>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</si>
  <si>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</si>
  <si>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</si>
  <si>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</si>
  <si>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</si>
  <si>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</si>
  <si>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</si>
  <si>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</si>
  <si>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</si>
  <si>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</si>
  <si>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</si>
  <si>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</si>
  <si>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</si>
  <si>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</si>
  <si>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</si>
  <si>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</si>
  <si>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</si>
  <si>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</si>
  <si>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</si>
  <si>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</si>
  <si>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</si>
  <si>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</si>
  <si>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</si>
  <si>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</si>
  <si>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</si>
  <si>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</si>
  <si>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</si>
  <si>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</si>
  <si>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</si>
  <si>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</si>
  <si>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</si>
  <si>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</si>
  <si>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</si>
  <si>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</si>
  <si>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</si>
  <si>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</si>
  <si>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</si>
  <si>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</si>
  <si>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</si>
  <si>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</si>
  <si>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</si>
  <si>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</si>
  <si>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</si>
  <si>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</si>
  <si>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</si>
  <si>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</si>
  <si>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</si>
  <si>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</si>
  <si>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</si>
  <si>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</si>
  <si>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</si>
  <si>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</si>
  <si>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</si>
  <si>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</si>
  <si>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</si>
  <si>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</si>
  <si>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</si>
  <si>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</si>
  <si>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</si>
  <si>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</si>
  <si>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</si>
  <si>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</si>
  <si>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</si>
  <si>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</si>
  <si>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</si>
  <si>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</si>
  <si>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</si>
  <si>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</si>
  <si>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</si>
  <si>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</si>
  <si>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</si>
  <si>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</si>
  <si>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</si>
  <si>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</si>
  <si>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</si>
  <si>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</si>
  <si>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</si>
  <si>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</si>
  <si>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</si>
  <si>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</si>
  <si>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</si>
  <si>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</si>
  <si>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</si>
  <si>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</si>
  <si>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</si>
  <si>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</si>
  <si>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</si>
  <si>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</si>
  <si>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</si>
  <si>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</si>
  <si>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</si>
  <si>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</si>
  <si>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</si>
  <si>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</si>
  <si>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</si>
  <si>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</si>
  <si>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</si>
  <si>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</si>
  <si>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</si>
  <si>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</si>
  <si>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</si>
  <si>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</si>
  <si>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</si>
  <si>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</si>
  <si>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</si>
  <si>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</si>
  <si>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</si>
  <si>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</si>
  <si>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</si>
  <si>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</si>
  <si>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</si>
  <si>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</si>
  <si>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</si>
  <si>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</si>
  <si>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</si>
  <si>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</si>
  <si>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</si>
  <si>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</si>
  <si>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</si>
  <si>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</si>
  <si>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</si>
  <si>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</si>
  <si>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</si>
  <si>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</si>
  <si>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</si>
  <si>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</si>
  <si>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</si>
  <si>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</si>
  <si>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</si>
  <si>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</si>
  <si>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</si>
  <si>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</si>
  <si>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</si>
  <si>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</si>
  <si>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</si>
  <si>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</si>
  <si>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</si>
  <si>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</si>
  <si>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</si>
  <si>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</si>
  <si>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</si>
  <si>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</si>
  <si>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</si>
  <si>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</si>
  <si>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</si>
  <si>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</si>
  <si>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</si>
  <si>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</si>
  <si>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</si>
  <si>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</si>
  <si>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</si>
  <si>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</si>
  <si>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</si>
  <si>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</si>
  <si>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</si>
  <si>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</si>
  <si>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</si>
  <si>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</si>
  <si>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</si>
  <si>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</si>
  <si>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</si>
  <si>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</si>
  <si>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</si>
  <si>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</si>
  <si>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</si>
  <si>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</si>
  <si>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</si>
  <si>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</si>
  <si>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</si>
  <si>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</si>
  <si>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</si>
  <si>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</si>
  <si>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</si>
  <si>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</si>
  <si>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</si>
  <si>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</si>
  <si>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</si>
  <si>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</si>
  <si>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</si>
  <si>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</si>
  <si>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</si>
  <si>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</si>
  <si>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</si>
  <si>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</si>
  <si>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</si>
  <si>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</si>
  <si>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</si>
  <si>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</si>
  <si>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</si>
  <si>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</si>
  <si>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</si>
  <si>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</si>
  <si>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</si>
  <si>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</si>
  <si>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</si>
  <si>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</si>
  <si>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</si>
  <si>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</si>
  <si>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</si>
  <si>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</si>
  <si>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</si>
  <si>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</si>
  <si>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</si>
  <si>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</si>
  <si>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</si>
  <si>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</si>
  <si>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</si>
  <si>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</si>
  <si>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</si>
  <si>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</si>
  <si>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</si>
  <si>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</si>
  <si>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</si>
  <si>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</si>
  <si>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</si>
  <si>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</si>
  <si>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</si>
  <si>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</si>
  <si>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</si>
  <si>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</si>
  <si>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</si>
  <si>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</si>
  <si>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</si>
  <si>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</si>
  <si>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</si>
  <si>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</si>
  <si>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</si>
  <si>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</si>
  <si>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</si>
  <si>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</si>
  <si>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</si>
  <si>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</si>
  <si>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</si>
  <si>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</si>
  <si>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</si>
  <si>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</si>
  <si>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</si>
  <si>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</si>
  <si>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</si>
  <si>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</si>
  <si>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</si>
  <si>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</si>
  <si>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</si>
  <si>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</si>
  <si>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</si>
  <si>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</si>
  <si>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</si>
  <si>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</si>
  <si>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</si>
  <si>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</si>
  <si>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</si>
  <si>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</si>
  <si>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</si>
  <si>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</si>
  <si>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</si>
  <si>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</si>
  <si>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</si>
  <si>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</si>
  <si>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</si>
  <si>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</si>
  <si>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</si>
  <si>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</si>
  <si>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</si>
  <si>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</si>
  <si>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</si>
  <si>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</si>
  <si>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</si>
  <si>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</si>
  <si>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</si>
  <si>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</si>
  <si>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</si>
  <si>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</si>
  <si>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</si>
  <si>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</si>
  <si>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</si>
  <si>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</si>
  <si>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</si>
  <si>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</si>
  <si>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</si>
  <si>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</si>
  <si>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</si>
  <si>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</si>
  <si>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</si>
  <si>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</si>
  <si>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</si>
  <si>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</si>
  <si>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</si>
  <si>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</si>
  <si>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</si>
  <si>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</si>
  <si>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</si>
  <si>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</si>
  <si>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</si>
  <si>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</si>
  <si>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</si>
  <si>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</si>
  <si>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</si>
  <si>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</si>
  <si>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</si>
  <si>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</si>
  <si>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</si>
  <si>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</si>
  <si>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</si>
  <si>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</si>
  <si>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</si>
  <si>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</si>
  <si>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</si>
  <si>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</si>
  <si>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</si>
  <si>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</si>
  <si>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</si>
  <si>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</si>
  <si>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</si>
  <si>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</si>
  <si>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</si>
  <si>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</si>
  <si>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</si>
  <si>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</si>
  <si>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</si>
  <si>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</si>
  <si>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</si>
  <si>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</si>
  <si>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</si>
  <si>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</si>
  <si>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</si>
  <si>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</si>
  <si>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</si>
  <si>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</si>
  <si>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</si>
  <si>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</si>
  <si>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</si>
  <si>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</si>
  <si>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</si>
  <si>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</si>
  <si>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</si>
  <si>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</si>
  <si>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</si>
  <si>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</si>
  <si>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</si>
  <si>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</si>
  <si>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</si>
  <si>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</si>
  <si>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</si>
  <si>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</si>
  <si>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</si>
  <si>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</si>
  <si>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</si>
  <si>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</si>
  <si>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</si>
  <si>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</si>
  <si>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</si>
  <si>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</si>
  <si>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</si>
  <si>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</si>
  <si>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</si>
  <si>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</si>
  <si>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</si>
  <si>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</si>
  <si>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</si>
  <si>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</si>
  <si>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</si>
  <si>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</si>
  <si>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</si>
  <si>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</si>
  <si>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</si>
  <si>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</si>
  <si>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</si>
  <si>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</si>
  <si>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</si>
  <si>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</si>
  <si>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</si>
  <si>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</si>
  <si>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</si>
  <si>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</si>
  <si>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</si>
  <si>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</si>
  <si>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</si>
  <si>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</si>
  <si>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</si>
  <si>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</si>
  <si>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</si>
  <si>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</si>
  <si>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</si>
  <si>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</si>
  <si>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</si>
  <si>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</si>
  <si>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</si>
  <si>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</si>
  <si>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</si>
  <si>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</si>
  <si>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</si>
  <si>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</si>
  <si>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</si>
  <si>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</si>
  <si>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</si>
  <si>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</si>
  <si>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</si>
  <si>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</si>
  <si>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</si>
  <si>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</si>
  <si>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</si>
  <si>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</si>
  <si>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</si>
  <si>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</si>
  <si>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</si>
  <si>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</si>
  <si>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</si>
  <si>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</si>
  <si>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</si>
  <si>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</si>
  <si>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</si>
  <si>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</si>
  <si>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</si>
  <si>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</si>
  <si>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</si>
  <si>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</si>
  <si>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</si>
  <si>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</si>
  <si>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</si>
  <si>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</si>
  <si>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</si>
  <si>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</si>
  <si>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</si>
  <si>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</si>
  <si>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</si>
  <si>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</si>
  <si>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</si>
  <si>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</si>
  <si>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</si>
  <si>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</si>
  <si>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</si>
  <si>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</si>
  <si>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</si>
  <si>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</si>
  <si>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</si>
  <si>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</si>
  <si>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</si>
  <si>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</si>
  <si>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</si>
  <si>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</si>
  <si>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</si>
  <si>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</si>
  <si>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</si>
  <si>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</si>
  <si>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</si>
  <si>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</si>
  <si>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</si>
  <si>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</si>
  <si>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</si>
  <si>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</si>
  <si>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</si>
  <si>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</si>
  <si>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</si>
  <si>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</si>
  <si>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</si>
  <si>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</si>
  <si>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</si>
  <si>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</si>
  <si>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</si>
  <si>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</si>
  <si>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</si>
  <si>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</si>
  <si>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</si>
  <si>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</si>
  <si>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</si>
  <si>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</si>
  <si>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</si>
  <si>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</si>
  <si>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</si>
  <si>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</si>
  <si>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</si>
  <si>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</si>
  <si>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</si>
  <si>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</si>
  <si>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</si>
  <si>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</si>
  <si>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</si>
  <si>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</si>
  <si>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</si>
  <si>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</si>
  <si>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</si>
  <si>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</si>
  <si>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</si>
  <si>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</si>
  <si>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</si>
  <si>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</si>
  <si>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</si>
  <si>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</si>
  <si>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</si>
  <si>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</si>
  <si>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</si>
  <si>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</si>
  <si>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</si>
  <si>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</si>
  <si>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</si>
  <si>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</si>
  <si>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</si>
  <si>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</si>
  <si>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</si>
  <si>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</si>
  <si>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</si>
  <si>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</si>
  <si>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</si>
  <si>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</si>
  <si>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</si>
  <si>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</si>
  <si>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</si>
  <si>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</si>
  <si>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</si>
  <si>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</si>
  <si>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</si>
  <si>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</si>
  <si>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</si>
  <si>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</si>
  <si>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</si>
  <si>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</si>
  <si>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</si>
  <si>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</si>
  <si>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</si>
  <si>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</si>
  <si>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</si>
  <si>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</si>
  <si>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</si>
  <si>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</si>
  <si>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</si>
  <si>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</si>
  <si>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</si>
  <si>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</si>
  <si>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</si>
  <si>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</si>
  <si>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</si>
  <si>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</si>
  <si>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</si>
  <si>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</si>
  <si>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</si>
  <si>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</si>
  <si>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</si>
  <si>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</si>
  <si>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</si>
  <si>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</si>
  <si>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</si>
  <si>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</si>
  <si>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</si>
  <si>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</si>
  <si>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</si>
  <si>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</si>
  <si>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</si>
  <si>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</si>
  <si>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</si>
  <si>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</si>
  <si>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</si>
  <si>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</si>
  <si>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</si>
  <si>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</si>
  <si>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</si>
  <si>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</si>
  <si>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</si>
  <si>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</si>
  <si>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</si>
  <si>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</si>
  <si>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</si>
  <si>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</si>
  <si>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</si>
  <si>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</si>
  <si>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</si>
  <si>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</si>
  <si>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</si>
  <si>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</si>
  <si>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</si>
  <si>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</si>
  <si>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</si>
  <si>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</si>
  <si>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</si>
  <si>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</si>
  <si>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</si>
  <si>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</si>
  <si>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</si>
  <si>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</si>
  <si>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</si>
  <si>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</si>
  <si>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</si>
  <si>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</si>
  <si>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</si>
  <si>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</si>
  <si>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</si>
  <si>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</si>
  <si>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</si>
  <si>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</si>
  <si>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</si>
  <si>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</si>
  <si>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</si>
  <si>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</si>
  <si>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</si>
  <si>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</si>
  <si>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</si>
  <si>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</si>
  <si>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</si>
  <si>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</si>
  <si>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</si>
  <si>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</si>
  <si>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</si>
  <si>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</si>
  <si>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</si>
  <si>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</si>
  <si>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</si>
  <si>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</si>
  <si>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</si>
  <si>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</si>
  <si>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</si>
  <si>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</si>
  <si>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</si>
  <si>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</si>
  <si>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</si>
  <si>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</si>
  <si>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</si>
  <si>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</si>
  <si>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</si>
  <si>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</si>
  <si>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</si>
  <si>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</si>
  <si>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</si>
  <si>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</si>
  <si>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</si>
  <si>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</si>
  <si>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</si>
  <si>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</si>
  <si>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</si>
  <si>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</si>
  <si>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</si>
  <si>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</si>
  <si>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</si>
  <si>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</si>
  <si>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</si>
  <si>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</si>
  <si>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</si>
  <si>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</si>
  <si>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</si>
  <si>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</si>
  <si>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</si>
  <si>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</si>
  <si>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</si>
  <si>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</si>
  <si>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</si>
  <si>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</si>
  <si>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</si>
  <si>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</si>
  <si>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</si>
  <si>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</si>
  <si>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</si>
  <si>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</si>
  <si>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</si>
  <si>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</si>
  <si>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</si>
  <si>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</si>
  <si>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</si>
  <si>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</si>
  <si>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</si>
  <si>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</si>
  <si>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</si>
  <si>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</si>
  <si>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</si>
  <si>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</si>
  <si>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</si>
  <si>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</si>
  <si>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</si>
  <si>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</si>
  <si>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</si>
  <si>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</si>
  <si>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</si>
  <si>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</si>
  <si>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</si>
  <si>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</si>
  <si>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</si>
  <si>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</si>
  <si>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</si>
  <si>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</si>
  <si>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</si>
  <si>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</si>
  <si>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</si>
  <si>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</si>
  <si>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</si>
  <si>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</si>
  <si>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</si>
  <si>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</si>
  <si>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</si>
  <si>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</si>
  <si>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</si>
  <si>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</si>
  <si>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</si>
  <si>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</si>
  <si>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</si>
  <si>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</si>
  <si>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</si>
  <si>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</si>
  <si>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</si>
  <si>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</si>
  <si>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</si>
  <si>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</si>
  <si>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</si>
  <si>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</si>
  <si>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</si>
  <si>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</si>
  <si>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</si>
  <si>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</si>
  <si>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</si>
  <si>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</si>
  <si>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</si>
  <si>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</si>
  <si>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</si>
  <si>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</si>
  <si>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</si>
  <si>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</si>
  <si>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</si>
  <si>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</si>
  <si>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</si>
  <si>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</si>
  <si>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</si>
  <si>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</si>
  <si>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</si>
  <si>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</si>
  <si>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</si>
  <si>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</si>
  <si>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</si>
  <si>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</si>
  <si>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</si>
  <si>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</si>
  <si>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</si>
  <si>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</si>
  <si>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</si>
  <si>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</si>
  <si>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</si>
  <si>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</si>
  <si>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</si>
  <si>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</si>
  <si>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</si>
  <si>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</si>
  <si>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</si>
  <si>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</si>
  <si>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</si>
  <si>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</si>
  <si>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</si>
  <si>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</si>
  <si>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</si>
  <si>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</si>
  <si>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</si>
  <si>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</si>
  <si>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</si>
  <si>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</si>
  <si>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</si>
  <si>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</si>
  <si>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</si>
  <si>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</si>
  <si>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</si>
  <si>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</si>
  <si>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</si>
  <si>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</si>
  <si>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</si>
  <si>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</si>
  <si>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</si>
  <si>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</si>
  <si>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</si>
  <si>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</si>
  <si>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</si>
  <si>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</si>
  <si>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</si>
  <si>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</si>
  <si>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</si>
  <si>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</si>
  <si>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</si>
  <si>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</si>
  <si>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</si>
  <si>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</si>
  <si>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</si>
  <si>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</si>
  <si>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</si>
  <si>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</si>
  <si>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</si>
  <si>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</si>
  <si>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</si>
  <si>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</si>
  <si>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</si>
  <si>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</si>
  <si>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</si>
  <si>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</si>
  <si>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</si>
  <si>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</si>
  <si>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</si>
  <si>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</si>
  <si>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</si>
  <si>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</si>
  <si>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</si>
  <si>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</si>
  <si>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</si>
  <si>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</si>
  <si>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</si>
  <si>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</si>
  <si>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</si>
  <si>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</si>
  <si>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</si>
  <si>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</si>
  <si>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</si>
  <si>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</si>
  <si>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</si>
  <si>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</si>
  <si>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</si>
  <si>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</si>
  <si>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</si>
  <si>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</si>
  <si>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</si>
  <si>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</si>
  <si>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</si>
  <si>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</si>
  <si>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</si>
  <si>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</si>
  <si>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</si>
  <si>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</si>
  <si>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</si>
  <si>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</si>
  <si>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</si>
  <si>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</si>
  <si>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</si>
  <si>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</si>
  <si>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</si>
  <si>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</si>
  <si>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</si>
  <si>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</si>
  <si>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</si>
  <si>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</si>
  <si>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</si>
  <si>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</si>
  <si>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</si>
  <si>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</si>
  <si>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</si>
  <si>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</si>
  <si>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</si>
  <si>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</si>
  <si>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</si>
  <si>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</si>
  <si>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</si>
  <si>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</si>
  <si>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</si>
  <si>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</si>
  <si>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</si>
  <si>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</si>
  <si>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</si>
  <si>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</si>
  <si>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</si>
  <si>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</si>
  <si>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</si>
  <si>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</si>
  <si>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</si>
  <si>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</si>
  <si>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</si>
  <si>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</si>
  <si>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</si>
  <si>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</si>
  <si>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</si>
  <si>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</si>
  <si>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</si>
  <si>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</si>
  <si>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</si>
  <si>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</si>
  <si>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</si>
  <si>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</si>
  <si>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</si>
  <si>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</si>
  <si>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</si>
  <si>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</si>
  <si>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</si>
  <si>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</si>
  <si>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</si>
  <si>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</si>
  <si>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</si>
  <si>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</si>
  <si>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</si>
  <si>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</si>
  <si>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</si>
  <si>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</si>
  <si>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</si>
  <si>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</si>
  <si>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</si>
  <si>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</si>
  <si>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</si>
  <si>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</si>
  <si>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</si>
  <si>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</si>
  <si>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</si>
  <si>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</si>
  <si>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</si>
  <si>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</si>
  <si>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</si>
  <si>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</si>
  <si>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</si>
  <si>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</si>
  <si>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</si>
  <si>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</si>
  <si>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</si>
  <si>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</si>
  <si>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</si>
  <si>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</si>
  <si>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</si>
  <si>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</si>
  <si>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</si>
  <si>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</si>
  <si>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</si>
  <si>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</si>
  <si>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</si>
  <si>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</si>
  <si>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</si>
  <si>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</si>
  <si>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</si>
  <si>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</si>
  <si>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</si>
  <si>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</si>
  <si>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</si>
  <si>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</si>
  <si>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</si>
  <si>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</si>
  <si>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</si>
  <si>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</si>
  <si>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</si>
  <si>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</si>
  <si>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</si>
  <si>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</si>
  <si>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</si>
  <si>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</si>
  <si>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</si>
  <si>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</si>
  <si>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</si>
  <si>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</si>
  <si>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</si>
  <si>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</si>
  <si>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</si>
  <si>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</si>
  <si>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</si>
  <si>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</si>
  <si>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</si>
  <si>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</si>
  <si>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</si>
  <si>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</si>
  <si>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</si>
  <si>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</si>
  <si>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</si>
  <si>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</si>
  <si>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</si>
  <si>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</si>
  <si>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</si>
  <si>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</si>
  <si>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</si>
  <si>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</si>
  <si>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</si>
  <si>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</si>
  <si>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</si>
  <si>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</si>
  <si>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</si>
  <si>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</si>
  <si>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</si>
  <si>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</si>
  <si>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</si>
  <si>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</si>
  <si>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</si>
  <si>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</si>
  <si>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</si>
  <si>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</si>
  <si>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</si>
  <si>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</si>
  <si>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</si>
  <si>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</si>
  <si>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</si>
  <si>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</si>
  <si>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</si>
  <si>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</si>
  <si>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</si>
  <si>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</si>
  <si>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</si>
  <si>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</si>
  <si>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</si>
  <si>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</si>
  <si>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</si>
  <si>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</si>
  <si>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</si>
  <si>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</si>
  <si>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</si>
  <si>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</si>
  <si>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</si>
  <si>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</si>
  <si>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</si>
  <si>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</si>
  <si>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</si>
  <si>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</si>
  <si>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</si>
  <si>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</si>
  <si>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</si>
  <si>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</si>
  <si>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</si>
  <si>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</si>
  <si>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</si>
  <si>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</si>
  <si>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</si>
  <si>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</si>
  <si>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</si>
  <si>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</si>
  <si>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</si>
  <si>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</si>
  <si>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</si>
  <si>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</si>
  <si>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</si>
  <si>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</si>
  <si>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</si>
  <si>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</si>
  <si>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</si>
  <si>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</si>
  <si>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</si>
  <si>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</si>
  <si>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</si>
  <si>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</si>
  <si>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</si>
  <si>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</si>
  <si>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</si>
  <si>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</si>
  <si>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</si>
  <si>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</si>
  <si>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</si>
  <si>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</si>
  <si>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</si>
  <si>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</si>
  <si>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</si>
  <si>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</si>
  <si>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</si>
  <si>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</si>
  <si>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</si>
  <si>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</si>
  <si>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</si>
  <si>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</si>
  <si>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</si>
  <si>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</si>
  <si>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</si>
  <si>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</si>
  <si>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</si>
  <si>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</si>
  <si>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</si>
  <si>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</si>
  <si>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</si>
  <si>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</si>
  <si>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</si>
  <si>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</si>
  <si>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</si>
  <si>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</si>
  <si>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</si>
  <si>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</si>
  <si>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</si>
  <si>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</si>
  <si>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</si>
  <si>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</si>
  <si>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</si>
  <si>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</si>
  <si>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</si>
  <si>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</si>
  <si>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</si>
  <si>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</si>
  <si>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</si>
  <si>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</si>
  <si>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</si>
  <si>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</si>
  <si>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</si>
  <si>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</si>
  <si>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</si>
  <si>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</si>
  <si>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</si>
  <si>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</si>
  <si>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</si>
  <si>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</si>
  <si>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</si>
  <si>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</si>
  <si>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</si>
  <si>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</si>
  <si>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</si>
  <si>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</si>
  <si>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</si>
  <si>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</si>
  <si>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</si>
  <si>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</si>
  <si>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</si>
  <si>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</si>
  <si>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</si>
  <si>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</si>
  <si>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</si>
  <si>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</si>
  <si>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</si>
  <si>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</si>
  <si>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</si>
  <si>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</si>
  <si>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</si>
  <si>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</si>
  <si>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</si>
  <si>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</si>
  <si>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</si>
  <si>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</si>
  <si>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</si>
  <si>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</si>
  <si>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</si>
  <si>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</si>
  <si>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</si>
  <si>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</si>
  <si>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</si>
  <si>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</si>
  <si>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</si>
  <si>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</si>
  <si>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</si>
  <si>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</si>
  <si>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</si>
  <si>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</si>
  <si>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</si>
  <si>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</si>
  <si>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</si>
  <si>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</si>
  <si>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</si>
  <si>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</si>
  <si>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</si>
  <si>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</si>
  <si>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</si>
  <si>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</si>
  <si>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</si>
  <si>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</si>
  <si>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</si>
  <si>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</si>
  <si>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</si>
  <si>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</si>
  <si>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</si>
  <si>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</si>
  <si>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</si>
  <si>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</si>
  <si>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</si>
  <si>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</si>
  <si>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</si>
  <si>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</si>
  <si>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</si>
  <si>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</si>
  <si>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</si>
  <si>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</si>
  <si>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</si>
  <si>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</si>
  <si>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</si>
  <si>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</si>
  <si>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</si>
  <si>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</si>
  <si>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</si>
  <si>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</si>
  <si>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</si>
  <si>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</si>
  <si>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</si>
  <si>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</si>
  <si>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</si>
  <si>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</si>
  <si>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</si>
  <si>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</si>
  <si>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</si>
  <si>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</si>
  <si>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</si>
  <si>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</si>
  <si>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</si>
  <si>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</si>
  <si>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</si>
  <si>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</si>
  <si>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</si>
  <si>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</si>
  <si>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</si>
  <si>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</si>
  <si>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</si>
  <si>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</si>
  <si>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</si>
  <si>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</si>
  <si>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</si>
  <si>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</si>
  <si>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</si>
  <si>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</si>
  <si>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</si>
  <si>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</si>
  <si>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</si>
  <si>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</si>
  <si>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</si>
  <si>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</si>
  <si>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</si>
  <si>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</si>
  <si>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</si>
  <si>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</si>
  <si>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</si>
  <si>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</si>
  <si>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</si>
  <si>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</si>
  <si>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</si>
  <si>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</si>
  <si>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</si>
  <si>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</si>
  <si>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</si>
  <si>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</si>
  <si>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</si>
  <si>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</si>
  <si>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</si>
  <si>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</si>
  <si>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</si>
  <si>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</si>
  <si>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</si>
  <si>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</si>
  <si>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</si>
  <si>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</si>
  <si>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</si>
  <si>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</si>
  <si>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</si>
  <si>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</si>
  <si>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</si>
  <si>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</si>
  <si>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</si>
  <si>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</si>
  <si>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</si>
  <si>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</si>
  <si>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</si>
  <si>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</si>
  <si>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</si>
  <si>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</si>
  <si>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</si>
  <si>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</si>
  <si>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</si>
  <si>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</si>
  <si>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</si>
  <si>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</si>
  <si>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</si>
  <si>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</si>
  <si>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</si>
  <si>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</si>
  <si>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</si>
  <si>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</si>
  <si>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</si>
  <si>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</si>
  <si>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</si>
  <si>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</si>
  <si>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</si>
  <si>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</si>
  <si>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</si>
  <si>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</si>
  <si>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</si>
  <si>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</si>
  <si>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</si>
  <si>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</si>
  <si>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</si>
  <si>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</si>
  <si>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</si>
  <si>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</si>
  <si>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</si>
  <si>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</si>
  <si>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</si>
  <si>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</si>
  <si>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</si>
  <si>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</si>
  <si>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</si>
  <si>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</si>
  <si>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</si>
  <si>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</si>
  <si>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</si>
  <si>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</si>
  <si>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</si>
  <si>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</si>
  <si>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</si>
  <si>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</si>
  <si>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</si>
  <si>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</si>
  <si>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</si>
  <si>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</si>
  <si>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</si>
  <si>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</si>
  <si>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</si>
  <si>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</si>
  <si>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</si>
  <si>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</si>
  <si>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</si>
  <si>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</si>
  <si>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</si>
  <si>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</si>
  <si>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</si>
  <si>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</si>
  <si>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</si>
  <si>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</si>
  <si>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</si>
  <si>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</si>
  <si>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</si>
  <si>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</si>
  <si>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</si>
  <si>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</si>
  <si>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</si>
  <si>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</si>
  <si>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</si>
  <si>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</si>
  <si>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</si>
  <si>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</si>
  <si>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</si>
  <si>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</si>
  <si>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</si>
  <si>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</si>
  <si>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</si>
  <si>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</si>
  <si>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</si>
  <si>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</si>
  <si>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</si>
  <si>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</si>
  <si>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</si>
  <si>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</si>
  <si>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</si>
  <si>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</si>
  <si>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</si>
  <si>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</si>
  <si>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</si>
  <si>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</si>
  <si>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</si>
  <si>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</si>
  <si>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</si>
  <si>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</si>
  <si>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</si>
  <si>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</si>
  <si>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</si>
  <si>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</si>
  <si>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</si>
  <si>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</si>
  <si>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</si>
  <si>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</si>
  <si>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</si>
  <si>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</si>
  <si>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</si>
  <si>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</si>
  <si>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</si>
  <si>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</si>
  <si>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</si>
  <si>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</si>
  <si>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</si>
  <si>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</si>
  <si>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</si>
  <si>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</si>
  <si>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</si>
  <si>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</si>
  <si>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</si>
  <si>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</si>
  <si>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</si>
  <si>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</si>
  <si>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</si>
  <si>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</si>
  <si>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</si>
  <si>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</si>
  <si>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</si>
  <si>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</si>
  <si>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</si>
  <si>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</si>
  <si>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</si>
  <si>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</si>
  <si>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</si>
  <si>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</si>
  <si>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</si>
  <si>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</si>
  <si>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</si>
  <si>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</si>
  <si>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</si>
  <si>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</si>
  <si>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</si>
  <si>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</si>
  <si>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</si>
  <si>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</si>
  <si>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</si>
  <si>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</si>
  <si>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</si>
  <si>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</si>
  <si>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</si>
  <si>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</si>
  <si>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</si>
  <si>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</si>
  <si>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</si>
  <si>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</si>
  <si>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</si>
  <si>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</si>
  <si>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</si>
  <si>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</si>
  <si>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</si>
  <si>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</si>
  <si>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</si>
  <si>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</si>
  <si>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</si>
  <si>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</si>
  <si>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</si>
  <si>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</si>
  <si>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</si>
  <si>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</si>
  <si>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</si>
  <si>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</si>
  <si>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</si>
  <si>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</si>
  <si>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</si>
  <si>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</si>
  <si>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</si>
  <si>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</si>
  <si>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</si>
  <si>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</si>
  <si>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</si>
  <si>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</si>
  <si>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</si>
  <si>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</si>
  <si>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</si>
  <si>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</si>
  <si>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</si>
  <si>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</si>
  <si>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</si>
  <si>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</si>
  <si>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</si>
  <si>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</si>
  <si>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</si>
  <si>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</si>
  <si>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</si>
  <si>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</si>
  <si>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</si>
  <si>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</si>
  <si>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</si>
  <si>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</si>
  <si>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</si>
  <si>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</si>
  <si>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</si>
  <si>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</si>
  <si>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</si>
  <si>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</si>
  <si>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</si>
  <si>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</si>
  <si>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</si>
  <si>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</si>
  <si>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</si>
  <si>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</si>
  <si>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</si>
  <si>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</si>
  <si>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</si>
  <si>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</si>
  <si>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</si>
  <si>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</si>
  <si>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</si>
  <si>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</si>
  <si>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</si>
  <si>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</si>
  <si>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</si>
  <si>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</si>
  <si>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</si>
  <si>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</si>
  <si>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</si>
  <si>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</si>
  <si>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</si>
  <si>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</si>
  <si>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</si>
  <si>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</si>
  <si>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</si>
  <si>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</si>
  <si>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</si>
  <si>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</si>
  <si>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</si>
  <si>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</si>
  <si>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</si>
  <si>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</si>
  <si>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</si>
  <si>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</si>
  <si>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</si>
  <si>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</si>
  <si>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</si>
  <si>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</si>
  <si>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</si>
  <si>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</si>
  <si>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</si>
  <si>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</si>
  <si>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</si>
  <si>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</si>
  <si>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</si>
  <si>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</si>
  <si>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</si>
  <si>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</si>
  <si>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</si>
  <si>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</si>
  <si>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</si>
  <si>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</si>
  <si>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</si>
  <si>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</si>
  <si>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</si>
  <si>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</si>
  <si>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</si>
  <si>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</si>
  <si>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</si>
  <si>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</si>
  <si>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</si>
  <si>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</si>
  <si>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</si>
  <si>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</si>
  <si>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</si>
  <si>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</si>
  <si>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</si>
  <si>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</si>
  <si>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</si>
  <si>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</si>
  <si>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</si>
  <si>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</si>
  <si>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</si>
  <si>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</si>
  <si>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</si>
  <si>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</si>
  <si>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</si>
  <si>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</si>
  <si>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</si>
  <si>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</si>
  <si>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</si>
  <si>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</si>
  <si>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</si>
  <si>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</si>
  <si>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</si>
  <si>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</si>
  <si>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</si>
  <si>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</si>
  <si>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</si>
  <si>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</si>
  <si>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</si>
  <si>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</si>
  <si>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</si>
  <si>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</si>
  <si>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</si>
  <si>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</si>
  <si>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</si>
  <si>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</si>
  <si>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</si>
  <si>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</si>
  <si>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</si>
  <si>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</si>
  <si>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</si>
  <si>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</si>
  <si>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</si>
  <si>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</si>
  <si>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</si>
  <si>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</si>
  <si>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</si>
  <si>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</si>
  <si>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</si>
  <si>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</si>
  <si>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</si>
  <si>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</si>
  <si>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</si>
  <si>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</si>
  <si>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</si>
  <si>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</si>
  <si>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</si>
  <si>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</si>
  <si>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</si>
  <si>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</si>
  <si>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</si>
  <si>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</si>
  <si>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</si>
  <si>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</si>
  <si>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</si>
  <si>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</si>
  <si>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</si>
  <si>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</si>
  <si>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</si>
  <si>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</si>
  <si>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</si>
  <si>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</si>
  <si>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</si>
  <si>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</si>
  <si>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</si>
  <si>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</si>
  <si>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</si>
  <si>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</si>
  <si>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</si>
  <si>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</si>
  <si>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</si>
  <si>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</si>
  <si>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</si>
  <si>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</si>
  <si>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</si>
  <si>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</si>
  <si>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</si>
  <si>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</si>
  <si>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</si>
  <si>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</si>
  <si>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</si>
  <si>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</si>
  <si>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</si>
  <si>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</si>
  <si>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</si>
  <si>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</si>
  <si>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</si>
  <si>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</si>
  <si>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</si>
  <si>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</si>
  <si>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</si>
  <si>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</si>
  <si>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</si>
  <si>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</si>
  <si>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</si>
  <si>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</si>
  <si>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</si>
  <si>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</si>
  <si>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</si>
  <si>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</si>
  <si>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</si>
  <si>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</si>
  <si>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</si>
  <si>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</si>
  <si>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</si>
  <si>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</si>
  <si>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</si>
  <si>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</si>
  <si>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</si>
  <si>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</si>
  <si>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</si>
  <si>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</si>
  <si>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</si>
  <si>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</si>
  <si>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</si>
  <si>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</si>
  <si>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</si>
  <si>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</si>
  <si>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</si>
  <si>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</si>
  <si>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</si>
  <si>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</si>
  <si>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</si>
  <si>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</si>
  <si>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</si>
  <si>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</si>
  <si>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</si>
  <si>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</si>
  <si>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</si>
  <si>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</si>
  <si>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</si>
  <si>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</si>
  <si>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</si>
  <si>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</si>
  <si>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</si>
  <si>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</si>
  <si>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</si>
  <si>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</si>
  <si>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</si>
  <si>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</si>
  <si>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</si>
  <si>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</si>
  <si>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</si>
  <si>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</si>
  <si>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</si>
  <si>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</si>
  <si>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</si>
  <si>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</si>
  <si>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</si>
  <si>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</si>
  <si>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</si>
  <si>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</si>
  <si>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</si>
  <si>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</si>
  <si>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</si>
  <si>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</si>
  <si>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</si>
  <si>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</si>
  <si>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</si>
  <si>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</si>
  <si>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</si>
  <si>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</si>
  <si>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</si>
  <si>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</si>
  <si>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</si>
  <si>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</si>
  <si>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</si>
  <si>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</si>
  <si>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</si>
  <si>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</si>
  <si>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</si>
  <si>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</si>
  <si>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</si>
  <si>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</si>
  <si>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</si>
  <si>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</si>
  <si>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</si>
  <si>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</si>
  <si>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</si>
  <si>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</si>
  <si>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</si>
  <si>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</si>
  <si>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</si>
  <si>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</si>
  <si>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</si>
  <si>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</si>
  <si>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</si>
  <si>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</si>
  <si>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</si>
  <si>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</si>
  <si>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</si>
  <si>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</si>
  <si>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</si>
  <si>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</si>
  <si>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</si>
  <si>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</si>
  <si>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</si>
  <si>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</si>
  <si>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</si>
  <si>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</si>
  <si>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</si>
  <si>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</si>
  <si>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</si>
  <si>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</si>
  <si>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</si>
  <si>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</si>
  <si>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</si>
  <si>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</si>
  <si>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</si>
  <si>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</si>
  <si>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</si>
  <si>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</si>
  <si>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</si>
  <si>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</si>
  <si>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</si>
  <si>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</si>
  <si>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</si>
  <si>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</si>
  <si>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</si>
  <si>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</si>
  <si>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</si>
  <si>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</si>
  <si>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</si>
  <si>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</si>
  <si>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</si>
  <si>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</si>
  <si>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</si>
  <si>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</si>
  <si>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</si>
  <si>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</si>
  <si>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</si>
  <si>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</si>
  <si>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</si>
  <si>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</si>
  <si>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</si>
  <si>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</si>
  <si>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</si>
  <si>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</si>
  <si>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</si>
  <si>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</si>
  <si>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</si>
  <si>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</si>
  <si>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</si>
  <si>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</si>
  <si>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</si>
  <si>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</si>
  <si>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</si>
  <si>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</si>
  <si>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</si>
  <si>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</si>
  <si>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</si>
  <si>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</si>
  <si>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</si>
  <si>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</si>
  <si>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</si>
  <si>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</si>
  <si>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</si>
  <si>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</si>
  <si>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</si>
  <si>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</si>
  <si>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</si>
  <si>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</si>
  <si>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</si>
  <si>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</si>
  <si>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</si>
  <si>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</si>
  <si>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</si>
  <si>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</si>
  <si>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</si>
  <si>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</si>
  <si>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</si>
  <si>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</si>
  <si>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</si>
  <si>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</si>
  <si>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</si>
  <si>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</si>
  <si>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</si>
  <si>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</si>
  <si>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</si>
  <si>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</si>
  <si>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</si>
  <si>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</si>
  <si>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</si>
  <si>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</si>
  <si>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</si>
  <si>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</si>
  <si>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</si>
  <si>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</si>
  <si>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</si>
  <si>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</si>
  <si>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</si>
  <si>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</si>
  <si>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</si>
  <si>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</si>
  <si>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</si>
  <si>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</si>
  <si>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</si>
  <si>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</si>
  <si>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</si>
  <si>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</si>
  <si>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</si>
  <si>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</si>
  <si>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</si>
  <si>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</si>
  <si>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</si>
  <si>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</si>
  <si>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</si>
  <si>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</si>
  <si>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</si>
  <si>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</si>
  <si>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</si>
  <si>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</si>
  <si>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</si>
  <si>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</si>
  <si>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</si>
  <si>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</si>
  <si>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</si>
  <si>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</si>
  <si>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</si>
  <si>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</si>
  <si>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</si>
  <si>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</si>
  <si>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</si>
  <si>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</si>
  <si>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</si>
  <si>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</si>
  <si>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</si>
  <si>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</si>
  <si>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</si>
  <si>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</si>
  <si>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</si>
  <si>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</si>
  <si>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</si>
  <si>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</si>
  <si>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</si>
  <si>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</si>
  <si>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</si>
  <si>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</si>
  <si>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</si>
  <si>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</si>
  <si>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</si>
  <si>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</si>
  <si>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</si>
  <si>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</si>
  <si>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</si>
  <si>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</si>
  <si>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</si>
  <si>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</si>
  <si>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</si>
  <si>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</si>
  <si>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</si>
  <si>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</si>
  <si>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</si>
  <si>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</si>
  <si>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</si>
  <si>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</si>
  <si>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</si>
  <si>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</si>
  <si>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</si>
  <si>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</si>
  <si>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</si>
  <si>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</si>
  <si>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</si>
  <si>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</si>
  <si>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</si>
  <si>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</si>
  <si>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</si>
  <si>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</si>
  <si>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</si>
  <si>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</si>
  <si>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</si>
  <si>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</si>
  <si>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</si>
  <si>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</si>
  <si>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</si>
  <si>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</si>
  <si>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</si>
  <si>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</si>
  <si>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</si>
  <si>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</si>
  <si>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</si>
  <si>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</si>
  <si>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</si>
  <si>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</si>
  <si>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</si>
  <si>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</si>
  <si>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</si>
  <si>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</si>
  <si>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</si>
  <si>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</si>
  <si>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</si>
  <si>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</si>
  <si>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</si>
  <si>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</si>
  <si>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</si>
  <si>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</si>
  <si>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</si>
  <si>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</si>
  <si>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</si>
  <si>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</si>
  <si>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</si>
  <si>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</si>
  <si>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</si>
  <si>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</si>
  <si>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</si>
  <si>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</si>
  <si>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</si>
  <si>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</si>
  <si>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</si>
  <si>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</si>
  <si>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</si>
  <si>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</si>
  <si>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</si>
  <si>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</si>
  <si>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</si>
  <si>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</si>
  <si>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</si>
  <si>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</si>
  <si>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</si>
  <si>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</si>
  <si>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</si>
  <si>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</si>
  <si>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</si>
  <si>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</si>
  <si>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</si>
  <si>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</si>
  <si>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</si>
  <si>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</si>
  <si>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</si>
  <si>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</si>
  <si>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</si>
  <si>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</si>
  <si>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</si>
  <si>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</si>
  <si>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</si>
  <si>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</si>
  <si>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</si>
  <si>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</si>
  <si>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</si>
  <si>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</si>
  <si>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</si>
  <si>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</si>
  <si>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</si>
  <si>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</si>
  <si>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</si>
  <si>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</si>
  <si>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</si>
  <si>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</si>
  <si>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</si>
  <si>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</si>
  <si>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</si>
  <si>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</si>
  <si>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</si>
  <si>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</si>
  <si>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</si>
  <si>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</si>
  <si>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</si>
  <si>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</si>
  <si>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</si>
  <si>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</si>
  <si>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</si>
  <si>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</si>
  <si>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</si>
  <si>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</si>
  <si>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</si>
  <si>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</si>
  <si>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</si>
  <si>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</si>
  <si>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</si>
  <si>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</si>
  <si>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</si>
  <si>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</si>
  <si>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</si>
  <si>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</si>
  <si>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</si>
  <si>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</si>
  <si>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</si>
  <si>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</si>
  <si>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</si>
  <si>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</si>
  <si>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</si>
  <si>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</si>
  <si>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</si>
  <si>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</si>
  <si>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</si>
  <si>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</si>
  <si>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</si>
  <si>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</si>
  <si>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</si>
  <si>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</si>
  <si>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</si>
  <si>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</si>
  <si>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</si>
  <si>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</si>
  <si>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</si>
  <si>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</si>
  <si>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</si>
  <si>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</si>
  <si>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</si>
  <si>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</si>
  <si>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</si>
  <si>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</si>
  <si>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</si>
  <si>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</si>
  <si>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</si>
  <si>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</si>
  <si>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</si>
  <si>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</si>
  <si>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</si>
  <si>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</si>
  <si>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</si>
  <si>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</si>
  <si>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</si>
  <si>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</si>
  <si>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</si>
  <si>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</si>
  <si>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</si>
  <si>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</si>
  <si>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</si>
  <si>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</si>
  <si>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</si>
  <si>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</si>
  <si>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</si>
  <si>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</si>
  <si>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</si>
  <si>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</si>
  <si>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</si>
  <si>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</si>
  <si>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</si>
  <si>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</si>
  <si>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</si>
  <si>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</si>
  <si>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</si>
  <si>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</si>
  <si>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</si>
  <si>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</si>
  <si>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</si>
  <si>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</si>
  <si>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</si>
  <si>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</si>
  <si>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</si>
  <si>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</si>
  <si>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</si>
  <si>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</si>
  <si>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</si>
  <si>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</si>
  <si>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</si>
  <si>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</si>
  <si>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</si>
  <si>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</si>
  <si>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</si>
  <si>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</si>
  <si>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</si>
  <si>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</si>
  <si>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</si>
  <si>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</si>
  <si>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</si>
  <si>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</si>
  <si>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</si>
  <si>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</si>
  <si>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</si>
  <si>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</si>
  <si>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</si>
  <si>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</si>
  <si>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</si>
  <si>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</si>
  <si>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</si>
  <si>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</si>
  <si>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</si>
  <si>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</si>
  <si>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</si>
  <si>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</si>
  <si>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</si>
  <si>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</si>
  <si>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</si>
  <si>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</si>
  <si>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</si>
  <si>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</si>
  <si>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</si>
  <si>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</si>
  <si>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</si>
  <si>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</si>
  <si>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</si>
  <si>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</si>
  <si>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</si>
  <si>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</si>
  <si>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</si>
  <si>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</si>
  <si>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</si>
  <si>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</si>
  <si>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</si>
  <si>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</si>
  <si>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</si>
  <si>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</si>
  <si>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</si>
  <si>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</si>
  <si>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</si>
  <si>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</si>
  <si>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</si>
  <si>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</si>
  <si>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</si>
  <si>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</si>
  <si>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</si>
  <si>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</si>
  <si>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</si>
  <si>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</si>
  <si>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</si>
  <si>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</si>
  <si>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</si>
  <si>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</si>
  <si>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</si>
  <si>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</si>
  <si>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</si>
  <si>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</si>
  <si>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</si>
  <si>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</si>
  <si>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</si>
  <si>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</si>
  <si>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</si>
  <si>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</si>
  <si>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</si>
  <si>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</si>
  <si>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</si>
  <si>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</si>
  <si>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</si>
  <si>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</si>
  <si>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</si>
  <si>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</si>
  <si>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</si>
  <si>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</si>
  <si>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</si>
  <si>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</si>
  <si>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</si>
  <si>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</si>
  <si>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</si>
  <si>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</si>
  <si>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</si>
  <si>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</si>
  <si>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</si>
  <si>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</si>
  <si>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</si>
  <si>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</si>
  <si>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</si>
  <si>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</si>
  <si>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</si>
  <si>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</si>
  <si>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</si>
  <si>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</si>
  <si>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</si>
  <si>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</si>
  <si>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</si>
  <si>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</si>
  <si>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</si>
  <si>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</si>
  <si>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</si>
  <si>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</si>
  <si>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</si>
  <si>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</si>
  <si>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</si>
  <si>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</si>
  <si>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</si>
  <si>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</si>
  <si>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</si>
  <si>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</si>
  <si>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</si>
  <si>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</si>
  <si>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</si>
  <si>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</si>
  <si>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</si>
  <si>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</si>
  <si>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</si>
  <si>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</si>
  <si>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</si>
  <si>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</si>
  <si>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</si>
  <si>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</si>
  <si>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</si>
  <si>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</si>
  <si>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</si>
  <si>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</si>
  <si>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</si>
  <si>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</si>
  <si>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</si>
  <si>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</si>
  <si>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</si>
  <si>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</si>
  <si>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</si>
  <si>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</si>
  <si>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</si>
  <si>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</si>
  <si>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</si>
  <si>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</si>
  <si>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</si>
  <si>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</si>
  <si>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</si>
  <si>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</si>
  <si>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</si>
  <si>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</si>
  <si>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</si>
  <si>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</si>
  <si>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</si>
  <si>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</si>
  <si>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</si>
  <si>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</si>
  <si>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</si>
  <si>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</si>
  <si>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</si>
  <si>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</si>
  <si>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</si>
  <si>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</si>
  <si>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</si>
  <si>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</si>
  <si>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</si>
  <si>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</si>
  <si>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</si>
  <si>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</si>
  <si>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</si>
  <si>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</si>
  <si>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</si>
  <si>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</si>
  <si>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</si>
  <si>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</si>
  <si>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</si>
  <si>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</si>
  <si>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</si>
  <si>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</si>
  <si>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</si>
  <si>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</si>
  <si>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</si>
  <si>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</si>
  <si>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</si>
  <si>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</si>
  <si>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</si>
  <si>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</si>
  <si>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</si>
  <si>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</si>
  <si>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</si>
  <si>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</si>
  <si>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</si>
  <si>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</si>
  <si>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</si>
  <si>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</si>
  <si>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</si>
  <si>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</si>
  <si>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</si>
  <si>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</si>
  <si>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</si>
  <si>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</si>
  <si>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</si>
  <si>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</si>
  <si>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</si>
  <si>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</si>
  <si>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</si>
  <si>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</si>
  <si>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</si>
  <si>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</si>
  <si>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</si>
  <si>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</si>
  <si>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</si>
  <si>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</si>
  <si>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</si>
  <si>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</si>
  <si>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</si>
  <si>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</si>
  <si>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</si>
  <si>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</si>
  <si>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</si>
  <si>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</si>
  <si>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</si>
  <si>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</si>
  <si>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</si>
  <si>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</si>
  <si>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</si>
  <si>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</si>
  <si>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</si>
  <si>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</si>
  <si>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</si>
  <si>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</si>
  <si>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</si>
  <si>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</si>
  <si>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</si>
  <si>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</si>
  <si>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</si>
  <si>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</si>
  <si>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</si>
  <si>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</si>
  <si>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</si>
  <si>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</si>
  <si>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</si>
  <si>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</si>
  <si>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</si>
  <si>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</si>
  <si>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</si>
  <si>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</si>
  <si>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</si>
  <si>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</si>
  <si>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</si>
  <si>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</si>
  <si>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</si>
  <si>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</si>
  <si>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</si>
  <si>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</si>
  <si>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</si>
  <si>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</si>
  <si>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</si>
  <si>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</si>
  <si>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</si>
  <si>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</si>
  <si>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</si>
  <si>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</si>
  <si>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</si>
  <si>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</si>
  <si>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</si>
  <si>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</si>
  <si>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</si>
  <si>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</si>
  <si>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</si>
  <si>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</si>
  <si>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</si>
  <si>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</si>
  <si>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</si>
  <si>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</si>
  <si>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</si>
  <si>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</si>
  <si>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</si>
  <si>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</si>
  <si>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</si>
  <si>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</si>
  <si>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</si>
  <si>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</si>
  <si>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</si>
  <si>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</si>
  <si>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</si>
  <si>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</si>
  <si>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</si>
  <si>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</si>
  <si>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</si>
  <si>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</si>
  <si>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</si>
  <si>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</si>
  <si>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</si>
  <si>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</si>
  <si>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</si>
  <si>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</si>
  <si>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</si>
  <si>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</si>
  <si>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</si>
  <si>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</si>
  <si>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</si>
  <si>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</si>
  <si>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</si>
  <si>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</si>
  <si>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</si>
  <si>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</si>
  <si>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</si>
  <si>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</si>
  <si>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</si>
  <si>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</si>
  <si>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</si>
  <si>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</si>
  <si>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</si>
  <si>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</si>
  <si>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</si>
  <si>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</si>
  <si>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</si>
  <si>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</si>
  <si>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</si>
  <si>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</si>
  <si>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</si>
  <si>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</si>
  <si>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</si>
  <si>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</si>
  <si>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</si>
  <si>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</si>
  <si>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</si>
  <si>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</si>
  <si>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</si>
  <si>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</si>
  <si>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</si>
  <si>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</si>
  <si>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</si>
  <si>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</si>
  <si>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</si>
  <si>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</si>
  <si>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</si>
  <si>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</si>
  <si>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</si>
  <si>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</si>
  <si>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</si>
  <si>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</si>
  <si>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</si>
  <si>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</si>
  <si>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</si>
  <si>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</si>
  <si>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</si>
  <si>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</si>
  <si>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</si>
  <si>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</si>
  <si>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</si>
  <si>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</si>
  <si>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</si>
  <si>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</si>
  <si>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</si>
  <si>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</si>
  <si>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</si>
  <si>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</si>
  <si>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</si>
  <si>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</si>
  <si>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</si>
  <si>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</si>
  <si>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</si>
  <si>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</si>
  <si>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</si>
  <si>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</si>
  <si>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</si>
  <si>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</si>
  <si>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</si>
  <si>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</si>
  <si>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</si>
  <si>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</si>
  <si>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</si>
  <si>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</si>
  <si>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</si>
  <si>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</si>
  <si>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</si>
  <si>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</si>
  <si>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</si>
  <si>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</si>
  <si>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</si>
  <si>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</si>
  <si>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</si>
  <si>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</si>
  <si>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</si>
  <si>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</si>
  <si>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</si>
  <si>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</si>
  <si>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</si>
  <si>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</si>
  <si>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</si>
  <si>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</si>
  <si>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</si>
  <si>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</si>
  <si>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</si>
  <si>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</si>
  <si>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</si>
  <si>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</si>
  <si>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</si>
  <si>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</si>
  <si>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</si>
  <si>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</si>
  <si>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</si>
  <si>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</si>
  <si>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</si>
  <si>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</si>
  <si>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</si>
  <si>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</si>
  <si>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</si>
  <si>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</si>
  <si>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</si>
  <si>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</si>
  <si>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</si>
  <si>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</si>
  <si>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</si>
  <si>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</si>
  <si>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</si>
  <si>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</si>
  <si>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</si>
  <si>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</si>
  <si>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</si>
  <si>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</si>
  <si>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</si>
  <si>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</si>
  <si>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</si>
  <si>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</si>
  <si>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</si>
  <si>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</si>
  <si>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</si>
  <si>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</si>
  <si>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</si>
  <si>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</si>
  <si>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</si>
  <si>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</si>
  <si>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</si>
  <si>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</si>
  <si>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</si>
  <si>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</si>
  <si>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</si>
  <si>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</si>
  <si>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</si>
  <si>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</si>
  <si>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</si>
  <si>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</si>
  <si>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</si>
  <si>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</si>
  <si>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</si>
  <si>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</si>
  <si>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</si>
  <si>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</si>
  <si>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</si>
  <si>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</si>
  <si>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</si>
  <si>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</si>
  <si>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</si>
  <si>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</si>
  <si>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</si>
  <si>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</si>
  <si>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</si>
  <si>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</si>
  <si>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</si>
  <si>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</si>
  <si>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</si>
  <si>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</si>
  <si>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</si>
  <si>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</si>
  <si>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</si>
  <si>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</si>
  <si>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</si>
  <si>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</si>
  <si>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</si>
  <si>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</si>
  <si>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</si>
  <si>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</si>
  <si>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</si>
  <si>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</si>
  <si>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</si>
  <si>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</si>
  <si>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</si>
  <si>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</si>
  <si>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</si>
  <si>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</si>
  <si>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</si>
  <si>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</si>
  <si>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</si>
  <si>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</si>
  <si>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</si>
  <si>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</si>
  <si>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</si>
  <si>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</si>
  <si>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</si>
  <si>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</si>
  <si>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</si>
  <si>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</si>
  <si>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</si>
  <si>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</si>
  <si>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</si>
  <si>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</si>
  <si>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</si>
  <si>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</si>
  <si>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</si>
  <si>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</si>
  <si>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</si>
  <si>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</si>
  <si>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</si>
  <si>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</si>
  <si>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</si>
  <si>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</si>
  <si>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</si>
  <si>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</si>
  <si>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</si>
  <si>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</si>
  <si>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</si>
  <si>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</si>
  <si>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</si>
  <si>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</si>
  <si>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</si>
  <si>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</si>
  <si>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</si>
  <si>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</si>
  <si>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</si>
  <si>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</si>
  <si>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</si>
  <si>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</si>
  <si>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</si>
  <si>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</si>
  <si>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</si>
  <si>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</si>
  <si>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</si>
  <si>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</si>
  <si>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</si>
  <si>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</si>
  <si>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</si>
  <si>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</si>
  <si>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</si>
  <si>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</si>
  <si>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</si>
  <si>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</si>
  <si>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</si>
  <si>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</si>
  <si>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</si>
  <si>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</si>
  <si>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</si>
  <si>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</si>
  <si>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</si>
  <si>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</si>
  <si>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</si>
  <si>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</si>
  <si>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</si>
  <si>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</si>
  <si>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</si>
  <si>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</si>
  <si>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</si>
  <si>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</si>
  <si>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</si>
  <si>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</si>
  <si>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</si>
  <si>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</si>
  <si>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</si>
  <si>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</si>
  <si>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</si>
  <si>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</si>
  <si>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</si>
  <si>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</si>
  <si>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</si>
  <si>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</si>
  <si>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</si>
  <si>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</si>
  <si>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</si>
  <si>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</si>
  <si>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</si>
  <si>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</si>
  <si>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</si>
  <si>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</si>
  <si>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</si>
  <si>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</si>
  <si>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</si>
  <si>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</si>
  <si>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</si>
  <si>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</si>
  <si>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</si>
  <si>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</si>
  <si>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</si>
  <si>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</si>
  <si>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</si>
  <si>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</si>
  <si>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</si>
  <si>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</si>
  <si>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</si>
  <si>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</si>
  <si>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</si>
  <si>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</si>
  <si>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</si>
  <si>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</si>
  <si>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</si>
  <si>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</si>
  <si>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</si>
  <si>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</si>
  <si>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</si>
  <si>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</si>
  <si>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</si>
  <si>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</si>
  <si>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</si>
  <si>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</si>
  <si>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</si>
  <si>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</si>
  <si>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</si>
  <si>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</si>
  <si>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</si>
  <si>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</si>
  <si>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</si>
  <si>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</si>
  <si>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</si>
  <si>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</si>
  <si>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</si>
  <si>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</si>
  <si>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</si>
  <si>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</si>
  <si>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</si>
  <si>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</si>
  <si>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</si>
  <si>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</si>
  <si>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</si>
  <si>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</si>
  <si>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</si>
  <si>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</si>
  <si>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</si>
  <si>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</si>
  <si>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</si>
  <si>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</si>
  <si>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</si>
  <si>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</si>
  <si>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</si>
  <si>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</si>
  <si>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</si>
  <si>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</si>
  <si>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</si>
  <si>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</si>
  <si>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</si>
  <si>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</si>
  <si>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</si>
  <si>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</si>
  <si>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</si>
  <si>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</si>
  <si>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</si>
  <si>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</si>
  <si>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</si>
  <si>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</si>
  <si>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</si>
  <si>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</si>
  <si>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</si>
  <si>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</si>
  <si>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</si>
  <si>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</si>
  <si>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</si>
  <si>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</si>
  <si>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</si>
  <si>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</si>
  <si>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</si>
  <si>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</si>
  <si>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</si>
  <si>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</si>
  <si>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</si>
  <si>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</si>
  <si>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</si>
  <si>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</si>
  <si>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</si>
  <si>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</si>
  <si>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</si>
  <si>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</si>
  <si>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</si>
  <si>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</si>
  <si>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</si>
  <si>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</si>
  <si>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</si>
  <si>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</si>
  <si>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</si>
  <si>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</si>
  <si>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</si>
  <si>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</si>
  <si>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</si>
  <si>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</si>
  <si>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</si>
  <si>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</si>
  <si>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</si>
  <si>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</si>
  <si>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</si>
  <si>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</si>
  <si>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</si>
  <si>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</si>
  <si>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</si>
  <si>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</si>
  <si>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</si>
  <si>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</si>
  <si>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</si>
  <si>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</si>
  <si>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</si>
  <si>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</si>
  <si>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</si>
  <si>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</si>
  <si>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</si>
  <si>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</si>
  <si>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</si>
  <si>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</si>
  <si>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</si>
  <si>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</si>
  <si>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</si>
  <si>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</si>
  <si>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</si>
  <si>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</si>
  <si>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</si>
  <si>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</si>
  <si>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</si>
  <si>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</si>
  <si>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</si>
  <si>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</si>
  <si>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</si>
  <si>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</si>
  <si>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</si>
  <si>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</si>
  <si>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</si>
  <si>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</si>
  <si>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</si>
  <si>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</si>
  <si>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</si>
  <si>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</si>
  <si>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</si>
  <si>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</si>
  <si>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</si>
  <si>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</si>
  <si>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</si>
  <si>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</si>
  <si>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</si>
  <si>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</si>
  <si>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</si>
  <si>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</si>
  <si>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</si>
  <si>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</si>
  <si>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</si>
  <si>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</si>
  <si>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</si>
  <si>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</si>
  <si>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</si>
  <si>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</si>
  <si>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</si>
  <si>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</si>
  <si>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</si>
  <si>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</si>
  <si>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</si>
  <si>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</si>
  <si>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</si>
  <si>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</si>
  <si>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</si>
  <si>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</si>
  <si>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</si>
  <si>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</si>
  <si>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</si>
  <si>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</si>
  <si>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</si>
  <si>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</si>
  <si>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</si>
  <si>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</si>
  <si>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</si>
  <si>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</si>
  <si>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</si>
  <si>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</si>
  <si>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</si>
  <si>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</si>
  <si>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</si>
  <si>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</si>
  <si>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</si>
  <si>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</si>
  <si>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</si>
  <si>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</si>
  <si>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</si>
  <si>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</si>
  <si>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</si>
  <si>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</si>
  <si>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</si>
  <si>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</si>
  <si>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</si>
  <si>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</si>
  <si>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</si>
  <si>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</si>
  <si>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</si>
  <si>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</si>
  <si>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</si>
  <si>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</si>
  <si>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</si>
  <si>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</si>
  <si>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</si>
  <si>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</si>
  <si>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</si>
  <si>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</si>
  <si>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</si>
  <si>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</si>
  <si>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</si>
  <si>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</si>
  <si>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</si>
  <si>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</si>
  <si>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</si>
  <si>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</si>
  <si>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</si>
  <si>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</si>
  <si>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</si>
  <si>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</si>
  <si>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</si>
  <si>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</si>
  <si>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</si>
  <si>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</si>
  <si>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</si>
  <si>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</si>
  <si>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</si>
  <si>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</si>
  <si>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</si>
  <si>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</si>
  <si>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</si>
  <si>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</si>
  <si>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</si>
  <si>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</si>
  <si>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</si>
  <si>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</si>
  <si>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</si>
  <si>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</si>
  <si>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</si>
  <si>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</si>
  <si>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</si>
  <si>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</si>
  <si>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</si>
  <si>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</si>
  <si>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</si>
  <si>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</si>
  <si>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</si>
  <si>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</si>
  <si>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</si>
  <si>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</si>
  <si>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</si>
  <si>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</si>
  <si>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</si>
  <si>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</si>
  <si>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</si>
  <si>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</si>
  <si>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</si>
  <si>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</si>
  <si>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</si>
  <si>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</si>
  <si>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</si>
  <si>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</si>
  <si>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</si>
  <si>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</si>
  <si>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</si>
  <si>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</si>
  <si>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</si>
  <si>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</si>
  <si>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</si>
  <si>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</si>
  <si>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</si>
  <si>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</si>
  <si>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</si>
  <si>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</si>
  <si>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</si>
  <si>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</si>
  <si>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</si>
  <si>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</si>
  <si>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</si>
  <si>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</si>
  <si>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</si>
  <si>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</si>
  <si>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</si>
  <si>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</si>
  <si>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</si>
  <si>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</si>
  <si>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</si>
  <si>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</si>
  <si>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</si>
  <si>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</si>
  <si>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</si>
  <si>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</si>
  <si>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</si>
  <si>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</si>
  <si>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</si>
  <si>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</si>
  <si>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</si>
  <si>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</si>
  <si>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</si>
  <si>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</si>
  <si>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</si>
  <si>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</si>
  <si>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</si>
  <si>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</si>
  <si>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</si>
  <si>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</si>
  <si>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</si>
  <si>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</si>
  <si>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</si>
  <si>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</si>
  <si>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</si>
  <si>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</si>
  <si>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</si>
  <si>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</si>
  <si>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</si>
  <si>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</si>
  <si>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</si>
  <si>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</si>
  <si>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</si>
  <si>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</si>
  <si>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</si>
  <si>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</si>
  <si>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</si>
  <si>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</si>
  <si>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</si>
  <si>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</si>
  <si>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</si>
  <si>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</si>
  <si>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</si>
  <si>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</si>
  <si>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</si>
  <si>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</si>
  <si>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</si>
  <si>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</si>
  <si>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</si>
  <si>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</si>
  <si>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</si>
  <si>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</si>
  <si>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</si>
  <si>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</si>
  <si>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</si>
  <si>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</si>
  <si>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</si>
  <si>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</si>
  <si>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</si>
  <si>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</si>
  <si>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</si>
  <si>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</si>
  <si>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</si>
  <si>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</si>
  <si>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</si>
  <si>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</si>
  <si>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</si>
  <si>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</si>
  <si>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</si>
  <si>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</si>
  <si>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</si>
  <si>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</si>
  <si>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</si>
  <si>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</si>
  <si>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</si>
  <si>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</si>
  <si>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</si>
  <si>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</si>
  <si>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</si>
  <si>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</si>
  <si>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</si>
  <si>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</si>
  <si>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</si>
  <si>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</si>
  <si>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</si>
  <si>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</si>
  <si>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</si>
  <si>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</si>
  <si>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</si>
  <si>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</si>
  <si>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</si>
  <si>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</si>
  <si>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</si>
  <si>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</si>
  <si>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</si>
  <si>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</si>
  <si>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</si>
  <si>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</si>
  <si>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</si>
  <si>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</si>
  <si>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</si>
  <si>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</si>
  <si>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</si>
  <si>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</si>
  <si>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</si>
  <si>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</si>
  <si>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</si>
  <si>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</si>
  <si>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</si>
  <si>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</si>
  <si>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</si>
  <si>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</si>
  <si>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</si>
  <si>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</si>
  <si>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</si>
  <si>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</si>
  <si>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</si>
  <si>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</si>
  <si>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</si>
  <si>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</si>
  <si>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</si>
  <si>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</si>
  <si>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</si>
  <si>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</si>
  <si>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</si>
  <si>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</si>
  <si>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</si>
  <si>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</si>
  <si>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</si>
  <si>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</si>
  <si>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</si>
  <si>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</si>
  <si>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</si>
  <si>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</si>
  <si>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</si>
  <si>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</si>
  <si>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</si>
  <si>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</si>
  <si>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</si>
  <si>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</si>
  <si>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</si>
  <si>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</si>
  <si>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</si>
  <si>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</si>
  <si>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</si>
  <si>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</si>
  <si>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</si>
  <si>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</si>
  <si>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</si>
  <si>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</si>
  <si>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</si>
  <si>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</si>
  <si>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</si>
  <si>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</si>
  <si>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</si>
  <si>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</si>
  <si>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</si>
  <si>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</si>
  <si>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</si>
  <si>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</si>
  <si>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</si>
  <si>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</si>
  <si>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</si>
  <si>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</si>
  <si>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</si>
  <si>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</si>
  <si>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</si>
  <si>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</si>
  <si>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</si>
  <si>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</si>
  <si>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</si>
  <si>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</si>
  <si>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</si>
  <si>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</si>
  <si>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</si>
  <si>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</si>
  <si>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</si>
  <si>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</si>
  <si>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</si>
  <si>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</si>
  <si>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</si>
  <si>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</si>
  <si>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</si>
  <si>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</si>
  <si>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</si>
  <si>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</si>
  <si>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</si>
  <si>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</si>
  <si>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</si>
  <si>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</si>
  <si>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</si>
  <si>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</si>
  <si>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</si>
  <si>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</si>
  <si>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</si>
  <si>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</si>
  <si>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</si>
  <si>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</si>
  <si>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</si>
  <si>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</si>
  <si>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</si>
  <si>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</si>
  <si>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</si>
  <si>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</si>
  <si>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</si>
  <si>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</si>
  <si>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</si>
  <si>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</si>
  <si>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</si>
  <si>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</si>
  <si>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</si>
  <si>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</si>
  <si>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</si>
  <si>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</si>
  <si>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</si>
  <si>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</si>
  <si>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</si>
  <si>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</si>
  <si>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</si>
  <si>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</si>
  <si>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</si>
  <si>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</si>
  <si>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</si>
  <si>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</si>
  <si>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</si>
  <si>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</si>
  <si>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</si>
  <si>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</si>
  <si>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</si>
  <si>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</si>
  <si>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</si>
  <si>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</si>
  <si>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</si>
  <si>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</si>
  <si>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</si>
  <si>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</si>
  <si>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</si>
  <si>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</si>
  <si>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</si>
  <si>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</si>
  <si>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</si>
  <si>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</si>
  <si>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</si>
  <si>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</si>
  <si>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</si>
  <si>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</si>
  <si>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</si>
  <si>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</si>
  <si>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</si>
  <si>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</si>
  <si>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</si>
  <si>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</si>
  <si>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</si>
  <si>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</si>
  <si>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</si>
  <si>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</si>
  <si>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</si>
  <si>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</si>
  <si>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</si>
  <si>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</si>
  <si>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</si>
  <si>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</si>
  <si>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</si>
  <si>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</si>
  <si>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</si>
  <si>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</si>
  <si>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</si>
  <si>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</si>
  <si>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</si>
  <si>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</si>
  <si>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</si>
  <si>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</si>
  <si>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</si>
  <si>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</si>
  <si>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</si>
  <si>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</si>
  <si>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</si>
  <si>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</si>
  <si>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</si>
  <si>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</si>
  <si>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</si>
  <si>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</si>
  <si>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</si>
  <si>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</si>
  <si>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</si>
  <si>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</si>
  <si>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</si>
  <si>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</si>
  <si>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</si>
  <si>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</si>
  <si>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</si>
  <si>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</si>
  <si>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</si>
  <si>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</si>
  <si>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</si>
  <si>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</si>
  <si>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</si>
  <si>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</si>
  <si>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</si>
  <si>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</si>
  <si>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</si>
  <si>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</si>
  <si>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</si>
  <si>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</si>
  <si>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</si>
  <si>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</si>
  <si>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</si>
  <si>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</si>
  <si>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</si>
  <si>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</si>
  <si>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</si>
  <si>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</si>
  <si>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</si>
  <si>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</si>
  <si>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</si>
  <si>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</si>
  <si>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</si>
  <si>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</si>
  <si>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</si>
  <si>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</si>
  <si>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</si>
  <si>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</si>
  <si>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</si>
  <si>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</si>
  <si>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</si>
  <si>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</si>
  <si>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</si>
  <si>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</si>
  <si>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</si>
  <si>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</si>
  <si>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</si>
  <si>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</si>
  <si>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</si>
  <si>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</si>
  <si>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</si>
  <si>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</si>
  <si>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</si>
  <si>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</si>
  <si>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</si>
  <si>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</si>
  <si>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</si>
  <si>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</si>
  <si>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</si>
  <si>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</si>
  <si>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</si>
  <si>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</si>
  <si>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</si>
  <si>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</si>
  <si>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</si>
  <si>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</si>
  <si>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</si>
  <si>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</si>
  <si>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</si>
  <si>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</si>
  <si>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</si>
  <si>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</si>
  <si>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</si>
  <si>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</si>
  <si>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</si>
  <si>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</si>
  <si>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</si>
  <si>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</si>
  <si>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</si>
  <si>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</si>
  <si>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</si>
  <si>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</si>
  <si>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</si>
  <si>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</si>
  <si>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</si>
  <si>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</si>
  <si>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</si>
  <si>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</si>
  <si>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</si>
  <si>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</si>
  <si>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</si>
  <si>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</si>
  <si>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</si>
  <si>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</si>
  <si>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</si>
  <si>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</si>
  <si>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</si>
  <si>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</si>
  <si>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</si>
  <si>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</si>
  <si>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</si>
  <si>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</si>
  <si>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</si>
  <si>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</si>
  <si>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</si>
  <si>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</si>
  <si>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</si>
  <si>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</si>
  <si>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</si>
  <si>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</si>
  <si>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</si>
  <si>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</si>
  <si>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</si>
  <si>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</si>
  <si>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</si>
  <si>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</si>
  <si>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</si>
  <si>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</si>
  <si>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</si>
  <si>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</si>
  <si>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</si>
  <si>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</si>
  <si>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</si>
  <si>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</si>
  <si>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</si>
  <si>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</si>
  <si>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</si>
  <si>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</si>
  <si>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</si>
  <si>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</si>
  <si>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</si>
  <si>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</si>
  <si>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</si>
  <si>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</si>
  <si>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</si>
  <si>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</si>
  <si>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</si>
  <si>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</si>
  <si>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</si>
  <si>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</si>
  <si>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</si>
  <si>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</si>
  <si>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</si>
  <si>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</si>
  <si>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</si>
  <si>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</si>
  <si>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</si>
  <si>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</si>
  <si>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</si>
  <si>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</si>
  <si>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</si>
  <si>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</si>
  <si>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</si>
  <si>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</si>
  <si>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</si>
  <si>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</si>
  <si>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</si>
  <si>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</si>
  <si>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</si>
  <si>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</si>
  <si>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</si>
  <si>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</si>
  <si>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</si>
  <si>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</si>
  <si>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</si>
  <si>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</si>
  <si>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</si>
  <si>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</si>
  <si>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</si>
  <si>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</si>
  <si>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</si>
  <si>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</si>
  <si>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</si>
  <si>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</si>
  <si>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</si>
  <si>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</si>
  <si>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</si>
  <si>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</si>
  <si>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</si>
  <si>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</si>
  <si>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</si>
  <si>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</si>
  <si>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</si>
  <si>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</si>
  <si>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</si>
  <si>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</si>
  <si>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</si>
  <si>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</si>
  <si>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</si>
  <si>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</si>
  <si>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</si>
  <si>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</si>
  <si>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</si>
  <si>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</si>
  <si>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</si>
  <si>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</si>
  <si>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</si>
  <si>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</si>
  <si>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</si>
  <si>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</si>
  <si>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</si>
  <si>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</si>
  <si>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</si>
  <si>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</si>
  <si>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</si>
  <si>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</si>
  <si>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</si>
  <si>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</si>
  <si>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</si>
  <si>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</si>
  <si>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</si>
  <si>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</si>
  <si>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</si>
  <si>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</si>
  <si>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</si>
  <si>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</si>
  <si>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</si>
  <si>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</si>
  <si>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</si>
  <si>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</si>
  <si>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</si>
  <si>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</si>
  <si>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</si>
  <si>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</si>
  <si>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</si>
  <si>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</si>
  <si>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</si>
  <si>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</si>
  <si>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</si>
  <si>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</si>
  <si>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</si>
  <si>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</si>
  <si>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</si>
  <si>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</si>
  <si>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</si>
  <si>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</si>
  <si>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</si>
  <si>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</si>
  <si>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</si>
  <si>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</si>
  <si>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</si>
  <si>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</si>
  <si>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</si>
  <si>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</si>
  <si>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</si>
  <si>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</si>
  <si>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</si>
  <si>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</si>
  <si>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</si>
  <si>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</si>
  <si>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</si>
  <si>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</si>
  <si>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</si>
  <si>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</si>
  <si>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</si>
  <si>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</si>
  <si>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</si>
  <si>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</si>
  <si>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</si>
  <si>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</si>
  <si>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</si>
  <si>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</si>
  <si>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</si>
  <si>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</si>
  <si>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</si>
  <si>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</si>
  <si>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</si>
  <si>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</si>
  <si>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</si>
  <si>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</si>
  <si>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</si>
  <si>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</si>
  <si>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</si>
  <si>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</si>
  <si>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</si>
  <si>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</si>
  <si>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</si>
  <si>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</si>
  <si>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</si>
  <si>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</si>
  <si>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</si>
  <si>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</si>
  <si>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</si>
  <si>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</si>
  <si>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</si>
  <si>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</si>
  <si>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</si>
  <si>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</si>
  <si>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</si>
  <si>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</si>
  <si>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</si>
  <si>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</si>
  <si>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</si>
  <si>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</si>
  <si>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</si>
  <si>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</si>
  <si>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</si>
  <si>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</si>
  <si>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</si>
  <si>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</si>
  <si>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</si>
  <si>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</si>
  <si>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</si>
  <si>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</si>
  <si>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</si>
  <si>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</si>
  <si>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</si>
  <si>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</si>
  <si>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</si>
  <si>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</si>
  <si>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</si>
  <si>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</si>
  <si>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</si>
  <si>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</si>
  <si>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</si>
  <si>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</si>
  <si>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</si>
  <si>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</si>
  <si>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</si>
  <si>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</si>
  <si>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</si>
  <si>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</si>
  <si>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</si>
  <si>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</si>
  <si>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</si>
  <si>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</si>
  <si>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</si>
  <si>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</si>
  <si>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</si>
  <si>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</si>
  <si>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</si>
  <si>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</si>
  <si>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</si>
  <si>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</si>
  <si>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</si>
  <si>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</si>
  <si>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</si>
  <si>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</si>
  <si>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</si>
  <si>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</si>
  <si>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</si>
  <si>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</si>
  <si>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</si>
  <si>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</si>
  <si>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</si>
  <si>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</si>
  <si>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</si>
  <si>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</si>
  <si>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</si>
  <si>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</si>
  <si>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</si>
  <si>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</si>
  <si>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</si>
  <si>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</si>
  <si>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</si>
  <si>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</si>
  <si>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</si>
  <si>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</si>
  <si>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</si>
  <si>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</si>
  <si>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</si>
  <si>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</si>
  <si>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</si>
  <si>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</si>
  <si>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</si>
  <si>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</si>
  <si>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</si>
  <si>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</si>
  <si>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</si>
  <si>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</si>
  <si>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</si>
  <si>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</si>
  <si>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</si>
  <si>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</si>
  <si>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</si>
  <si>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</si>
  <si>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</si>
  <si>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</si>
  <si>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</si>
  <si>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</si>
  <si>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</si>
  <si>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</si>
  <si>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</si>
  <si>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</si>
  <si>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</si>
  <si>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</si>
  <si>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</si>
  <si>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</si>
  <si>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</si>
  <si>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</si>
  <si>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</si>
  <si>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</si>
  <si>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</si>
  <si>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</si>
  <si>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</si>
  <si>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</si>
  <si>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</si>
  <si>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</si>
  <si>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</si>
  <si>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</si>
  <si>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</si>
  <si>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</si>
  <si>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</si>
  <si>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</si>
  <si>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</si>
  <si>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</si>
  <si>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</si>
  <si>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</si>
  <si>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</si>
  <si>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</si>
  <si>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</si>
  <si>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</si>
  <si>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</si>
  <si>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</si>
  <si>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</si>
  <si>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</si>
  <si>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</si>
  <si>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</si>
  <si>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</si>
  <si>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</si>
  <si>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</si>
  <si>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</si>
  <si>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</si>
  <si>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</si>
  <si>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</si>
  <si>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</si>
  <si>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</si>
  <si>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</si>
  <si>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</si>
  <si>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</si>
  <si>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</si>
  <si>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</si>
  <si>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</si>
  <si>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</si>
  <si>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</si>
  <si>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</si>
  <si>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</si>
  <si>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</si>
  <si>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</si>
  <si>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</si>
  <si>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</si>
  <si>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</si>
  <si>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</si>
  <si>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</si>
  <si>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</si>
  <si>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</si>
  <si>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</si>
  <si>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</si>
  <si>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</si>
  <si>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</si>
  <si>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</si>
  <si>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</si>
  <si>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</si>
  <si>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</si>
  <si>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</si>
  <si>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</si>
  <si>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</si>
  <si>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</si>
  <si>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</si>
  <si>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</si>
  <si>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</si>
  <si>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</si>
  <si>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</si>
  <si>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</si>
  <si>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</si>
  <si>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</si>
  <si>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</si>
  <si>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</si>
  <si>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</si>
  <si>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</si>
  <si>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</si>
  <si>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</si>
  <si>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</si>
  <si>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</si>
  <si>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</si>
  <si>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</si>
  <si>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</si>
  <si>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</si>
  <si>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</si>
  <si>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</si>
  <si>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</si>
  <si>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</si>
  <si>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</si>
  <si>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</si>
  <si>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</si>
  <si>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</si>
  <si>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</si>
  <si>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</si>
  <si>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</si>
  <si>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</si>
  <si>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</si>
  <si>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</si>
  <si>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</si>
  <si>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</si>
  <si>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</si>
  <si>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</si>
  <si>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</si>
  <si>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</si>
  <si>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</si>
  <si>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</si>
  <si>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</si>
  <si>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</si>
  <si>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</si>
  <si>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</si>
  <si>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</si>
  <si>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</si>
  <si>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</si>
  <si>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</si>
  <si>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</si>
  <si>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</si>
  <si>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</si>
  <si>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</si>
  <si>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</si>
  <si>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</si>
  <si>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</si>
  <si>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</si>
  <si>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</si>
  <si>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</si>
  <si>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</si>
  <si>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</si>
  <si>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</si>
  <si>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</si>
  <si>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</si>
  <si>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</si>
  <si>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</si>
  <si>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</si>
  <si>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</si>
  <si>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</si>
  <si>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</si>
  <si>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</si>
  <si>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</si>
  <si>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</si>
  <si>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</si>
  <si>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</si>
  <si>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</si>
  <si>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</si>
  <si>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</si>
  <si>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</si>
  <si>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</si>
  <si>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</si>
  <si>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</si>
  <si>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</si>
  <si>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</si>
  <si>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</si>
  <si>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</si>
  <si>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</si>
  <si>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</si>
  <si>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</si>
  <si>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</si>
  <si>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</si>
  <si>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</si>
  <si>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</si>
  <si>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</si>
  <si>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</si>
  <si>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</si>
  <si>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</si>
  <si>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</si>
  <si>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</si>
  <si>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</si>
  <si>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</si>
  <si>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</si>
  <si>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</si>
  <si>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</si>
  <si>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</si>
  <si>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</si>
  <si>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</si>
  <si>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</si>
  <si>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</si>
  <si>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</si>
  <si>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</si>
  <si>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</si>
  <si>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</si>
  <si>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</si>
  <si>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</si>
  <si>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</si>
  <si>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</si>
  <si>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</si>
  <si>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</si>
  <si>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</si>
  <si>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</si>
  <si>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</si>
  <si>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</si>
  <si>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</si>
  <si>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</si>
  <si>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</si>
  <si>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</si>
  <si>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</si>
  <si>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</si>
  <si>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</si>
  <si>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</si>
  <si>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</si>
  <si>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</si>
  <si>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</si>
  <si>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</si>
  <si>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</si>
  <si>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</si>
  <si>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</si>
  <si>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</si>
  <si>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</si>
  <si>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</si>
  <si>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</si>
  <si>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</si>
  <si>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</si>
  <si>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</si>
  <si>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</si>
  <si>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</si>
  <si>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</si>
  <si>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</si>
  <si>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</si>
  <si>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</si>
  <si>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</si>
  <si>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</si>
  <si>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</si>
  <si>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</si>
  <si>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</si>
  <si>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</si>
  <si>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</si>
  <si>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</si>
  <si>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</si>
  <si>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</si>
  <si>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</si>
  <si>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</si>
  <si>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</si>
  <si>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</si>
  <si>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</si>
  <si>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</si>
  <si>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</si>
  <si>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</si>
  <si>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</si>
  <si>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</si>
  <si>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</si>
  <si>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</si>
  <si>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</si>
  <si>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</si>
  <si>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</si>
  <si>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</si>
  <si>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</si>
  <si>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</si>
  <si>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</si>
  <si>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</si>
  <si>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</si>
  <si>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</si>
  <si>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</si>
  <si>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</si>
  <si>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</si>
  <si>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</si>
  <si>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</si>
  <si>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</si>
  <si>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</si>
  <si>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</si>
  <si>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</si>
  <si>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</si>
  <si>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</si>
  <si>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</si>
  <si>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</si>
  <si>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</si>
  <si>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</si>
  <si>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</si>
  <si>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</si>
  <si>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</si>
  <si>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</si>
  <si>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</si>
  <si>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</si>
  <si>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</si>
  <si>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</si>
  <si>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</si>
  <si>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</si>
  <si>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</si>
  <si>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</si>
  <si>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</si>
  <si>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</si>
  <si>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</si>
  <si>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</si>
  <si>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</si>
  <si>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</si>
  <si>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</si>
  <si>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</si>
  <si>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</si>
  <si>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</si>
  <si>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</si>
  <si>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</si>
  <si>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</si>
  <si>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</si>
  <si>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</si>
  <si>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</si>
  <si>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</si>
  <si>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</si>
  <si>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</si>
  <si>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</si>
  <si>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</si>
  <si>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</si>
  <si>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</si>
  <si>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</si>
  <si>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</si>
  <si>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</si>
  <si>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</si>
  <si>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</si>
  <si>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</si>
  <si>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</si>
  <si>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</si>
  <si>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</si>
  <si>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</si>
  <si>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</si>
  <si>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</si>
  <si>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</si>
  <si>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</si>
  <si>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</si>
  <si>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</si>
  <si>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</si>
  <si>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</si>
  <si>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</si>
  <si>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</si>
  <si>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</si>
  <si>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</si>
  <si>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</si>
  <si>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</si>
  <si>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</si>
  <si>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</si>
  <si>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</si>
  <si>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</si>
  <si>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</si>
  <si>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</si>
  <si>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</si>
  <si>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</si>
  <si>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</si>
  <si>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</si>
  <si>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</si>
  <si>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</si>
  <si>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</si>
  <si>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</si>
  <si>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</si>
  <si>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</si>
  <si>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</si>
  <si>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</si>
  <si>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</si>
  <si>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</si>
  <si>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</si>
  <si>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</si>
  <si>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</si>
  <si>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</si>
  <si>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</si>
  <si>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</si>
  <si>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</si>
  <si>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</si>
  <si>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</si>
  <si>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</si>
  <si>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</si>
  <si>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</si>
  <si>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</si>
  <si>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</si>
  <si>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</si>
  <si>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</si>
  <si>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</si>
  <si>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</si>
  <si>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</si>
  <si>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</si>
  <si>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</si>
  <si>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</si>
  <si>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</si>
  <si>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</si>
  <si>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</si>
  <si>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</si>
  <si>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</si>
  <si>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</si>
  <si>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</si>
  <si>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</si>
  <si>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</si>
  <si>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</si>
  <si>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</si>
  <si>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</si>
  <si>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</si>
  <si>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</si>
  <si>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</si>
  <si>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</si>
  <si>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</si>
  <si>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</si>
  <si>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</si>
  <si>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</si>
  <si>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</si>
  <si>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</si>
  <si>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</si>
  <si>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</si>
  <si>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</si>
  <si>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</si>
  <si>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</si>
  <si>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</si>
  <si>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</si>
  <si>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</si>
  <si>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</si>
  <si>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</si>
  <si>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</si>
  <si>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</si>
  <si>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</si>
  <si>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</si>
  <si>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</si>
  <si>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</si>
  <si>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</si>
  <si>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</si>
  <si>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</si>
  <si>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</si>
  <si>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</si>
  <si>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</si>
  <si>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</si>
  <si>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</si>
  <si>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</si>
  <si>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</si>
  <si>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</si>
  <si>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</si>
  <si>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</si>
  <si>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</si>
  <si>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</si>
  <si>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</si>
  <si>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</si>
  <si>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</si>
  <si>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</si>
  <si>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</si>
  <si>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</si>
  <si>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</si>
  <si>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</si>
  <si>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</si>
  <si>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</si>
  <si>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</si>
  <si>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</si>
  <si>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</si>
  <si>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</si>
  <si>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</si>
  <si>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</si>
  <si>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</si>
  <si>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</si>
  <si>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</si>
  <si>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</si>
  <si>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</si>
  <si>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</si>
  <si>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</si>
  <si>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</si>
  <si>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</si>
  <si>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</si>
  <si>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</si>
  <si>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</si>
  <si>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</si>
  <si>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</si>
  <si>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</si>
  <si>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</si>
  <si>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</si>
  <si>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</si>
  <si>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</si>
  <si>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</si>
  <si>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</si>
  <si>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</si>
  <si>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</si>
  <si>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</si>
  <si>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</si>
  <si>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</si>
  <si>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</si>
  <si>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</si>
  <si>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</si>
  <si>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</si>
  <si>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</si>
  <si>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</si>
  <si>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</si>
  <si>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</si>
  <si>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</si>
  <si>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</si>
  <si>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</si>
  <si>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</si>
  <si>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</si>
  <si>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</si>
  <si>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</si>
  <si>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</si>
  <si>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</si>
  <si>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</si>
  <si>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</si>
  <si>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</si>
  <si>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</si>
  <si>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</si>
  <si>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</si>
  <si>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</si>
  <si>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</si>
  <si>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</si>
  <si>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</si>
  <si>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</si>
  <si>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</si>
  <si>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</si>
  <si>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</si>
  <si>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</si>
  <si>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</si>
  <si>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</si>
  <si>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</si>
  <si>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</si>
  <si>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</si>
  <si>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</si>
  <si>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</si>
  <si>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</si>
  <si>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</si>
  <si>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</si>
  <si>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</si>
  <si>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</si>
  <si>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</si>
  <si>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</si>
  <si>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</si>
  <si>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</si>
  <si>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</si>
  <si>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</si>
  <si>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</si>
  <si>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</si>
  <si>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</si>
  <si>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</si>
  <si>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</si>
  <si>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</si>
  <si>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</si>
  <si>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</si>
  <si>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</si>
  <si>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</si>
  <si>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</si>
  <si>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</si>
  <si>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</si>
  <si>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</si>
  <si>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</si>
  <si>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</si>
  <si>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</si>
  <si>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</si>
  <si>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</si>
  <si>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</si>
  <si>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</si>
  <si>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</si>
  <si>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</si>
  <si>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</si>
  <si>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</si>
  <si>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</si>
  <si>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</si>
  <si>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</si>
  <si>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</si>
  <si>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</si>
  <si>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</si>
  <si>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</si>
  <si>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</si>
  <si>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</si>
  <si>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</si>
  <si>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</si>
  <si>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</si>
  <si>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</si>
  <si>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</si>
  <si>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</si>
  <si>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</si>
  <si>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</si>
  <si>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</si>
  <si>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</si>
  <si>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</si>
  <si>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</si>
  <si>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</si>
  <si>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</si>
  <si>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</si>
  <si>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</si>
  <si>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</si>
  <si>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</si>
  <si>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</si>
  <si>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</si>
  <si>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</si>
  <si>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</si>
  <si>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</si>
  <si>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</si>
  <si>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</si>
  <si>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</si>
  <si>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</si>
  <si>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</si>
  <si>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</si>
  <si>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</si>
  <si>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</si>
  <si>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</si>
  <si>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</si>
  <si>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</si>
  <si>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</si>
  <si>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</si>
  <si>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</si>
  <si>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</si>
  <si>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</si>
  <si>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</si>
  <si>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</si>
  <si>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</si>
  <si>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</si>
  <si>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</si>
  <si>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</si>
  <si>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</si>
  <si>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</si>
  <si>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</si>
  <si>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</si>
  <si>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</si>
  <si>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</si>
  <si>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</si>
  <si>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</si>
  <si>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</si>
  <si>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</si>
  <si>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</si>
  <si>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</si>
  <si>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</si>
  <si>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</si>
  <si>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</si>
  <si>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</si>
  <si>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</si>
  <si>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</si>
  <si>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</si>
  <si>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</si>
  <si>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</si>
  <si>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</si>
  <si>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</si>
  <si>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</si>
  <si>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</si>
  <si>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</si>
  <si>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</si>
  <si>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</si>
  <si>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</si>
  <si>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</si>
  <si>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</si>
  <si>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</si>
  <si>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</si>
  <si>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</si>
  <si>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</si>
  <si>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</si>
  <si>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</si>
  <si>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</si>
  <si>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</si>
  <si>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</si>
  <si>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</si>
  <si>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</si>
  <si>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</si>
  <si>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</si>
  <si>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</si>
  <si>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</si>
  <si>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</si>
  <si>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</si>
  <si>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</si>
  <si>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</si>
  <si>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</si>
  <si>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</si>
  <si>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</si>
  <si>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</si>
  <si>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</si>
  <si>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</si>
  <si>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</si>
  <si>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</si>
  <si>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</si>
  <si>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</si>
  <si>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</si>
  <si>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</si>
  <si>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</si>
  <si>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</si>
  <si>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</si>
  <si>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</si>
  <si>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</si>
  <si>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</si>
  <si>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</si>
  <si>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</si>
  <si>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</si>
  <si>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</si>
  <si>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</si>
  <si>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</si>
  <si>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</si>
  <si>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</si>
  <si>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</si>
  <si>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</si>
  <si>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</si>
  <si>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</si>
  <si>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</si>
  <si>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</si>
  <si>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</si>
  <si>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</si>
  <si>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</si>
  <si>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</si>
  <si>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</si>
  <si>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</si>
  <si>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</si>
  <si>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</si>
  <si>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</si>
  <si>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</si>
  <si>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</si>
  <si>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</si>
  <si>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</si>
  <si>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</si>
  <si>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</si>
  <si>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</si>
  <si>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</si>
  <si>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</si>
  <si>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</si>
  <si>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</si>
  <si>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</si>
  <si>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</si>
  <si>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</si>
  <si>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</si>
  <si>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</si>
  <si>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</si>
  <si>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</si>
  <si>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</si>
  <si>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</si>
  <si>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</si>
  <si>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</si>
  <si>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</si>
  <si>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</si>
  <si>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</si>
  <si>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</si>
  <si>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</si>
  <si>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</si>
  <si>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</si>
  <si>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</si>
  <si>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</si>
  <si>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</si>
  <si>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</si>
  <si>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</si>
  <si>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</si>
  <si>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</si>
  <si>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</si>
  <si>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</si>
  <si>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</si>
  <si>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</si>
  <si>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</si>
  <si>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</si>
  <si>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</si>
  <si>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</si>
  <si>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</si>
  <si>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</si>
  <si>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</si>
  <si>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</si>
  <si>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</si>
  <si>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</si>
  <si>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</si>
  <si>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</si>
  <si>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</si>
  <si>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</si>
  <si>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</si>
  <si>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</si>
  <si>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</si>
  <si>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</si>
  <si>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</si>
  <si>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</si>
  <si>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</si>
  <si>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</si>
  <si>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</si>
  <si>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</si>
  <si>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</si>
  <si>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</si>
  <si>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</si>
  <si>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</si>
  <si>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</si>
  <si>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</si>
  <si>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</si>
  <si>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</si>
  <si>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</si>
  <si>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</si>
  <si>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</si>
  <si>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</si>
  <si>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</si>
  <si>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</si>
  <si>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</si>
  <si>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</si>
  <si>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</si>
  <si>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</si>
  <si>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</si>
  <si>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</si>
  <si>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</si>
  <si>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</si>
  <si>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</si>
  <si>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</si>
  <si>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</si>
  <si>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</si>
  <si>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</si>
  <si>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</si>
  <si>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</si>
  <si>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</si>
  <si>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</si>
  <si>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</si>
  <si>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</si>
  <si>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</si>
  <si>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</si>
  <si>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</si>
  <si>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</si>
  <si>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</si>
  <si>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</si>
  <si>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</si>
  <si>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</si>
  <si>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</si>
  <si>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</si>
  <si>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</si>
  <si>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</si>
  <si>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</si>
  <si>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</si>
  <si>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</si>
  <si>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</si>
  <si>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</si>
  <si>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</si>
  <si>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</si>
  <si>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</si>
  <si>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</si>
  <si>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</si>
  <si>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</si>
  <si>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</si>
  <si>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</si>
  <si>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</si>
  <si>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</si>
  <si>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</si>
  <si>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</si>
  <si>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</si>
  <si>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</si>
  <si>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</si>
  <si>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</si>
  <si>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</si>
  <si>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</si>
  <si>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</si>
  <si>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</si>
  <si>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</si>
  <si>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</si>
  <si>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</si>
  <si>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</si>
  <si>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</si>
  <si>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</si>
  <si>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</si>
  <si>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</si>
  <si>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</si>
  <si>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</si>
  <si>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</si>
  <si>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</si>
  <si>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</si>
  <si>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</si>
  <si>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</si>
  <si>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</si>
  <si>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</si>
  <si>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</si>
  <si>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</si>
  <si>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</si>
  <si>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</si>
  <si>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</si>
  <si>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</si>
  <si>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</si>
  <si>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</si>
  <si>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</si>
  <si>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</si>
  <si>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</si>
  <si>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</si>
  <si>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</si>
  <si>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</si>
  <si>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</si>
  <si>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</si>
  <si>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</si>
  <si>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</si>
  <si>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</si>
  <si>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</si>
  <si>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</si>
  <si>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</si>
  <si>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</si>
  <si>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</si>
  <si>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</si>
  <si>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</si>
  <si>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</si>
  <si>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</si>
  <si>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</si>
  <si>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</si>
  <si>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</si>
  <si>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</si>
  <si>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</si>
  <si>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</si>
  <si>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</si>
  <si>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</si>
  <si>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</si>
  <si>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</si>
  <si>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</si>
  <si>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</si>
  <si>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</si>
  <si>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</si>
  <si>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</si>
  <si>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</si>
  <si>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</si>
  <si>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</si>
  <si>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</si>
  <si>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</si>
  <si>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</si>
  <si>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</si>
  <si>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</si>
  <si>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</si>
  <si>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</si>
  <si>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</si>
  <si>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</si>
  <si>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</si>
  <si>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</si>
  <si>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</si>
  <si>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</si>
  <si>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</si>
  <si>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</si>
  <si>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</si>
  <si>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</si>
  <si>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</si>
  <si>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</si>
  <si>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</si>
  <si>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</si>
  <si>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</si>
  <si>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</si>
  <si>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</si>
  <si>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</si>
  <si>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</si>
  <si>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</si>
  <si>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</si>
  <si>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</si>
  <si>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</si>
  <si>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</si>
  <si>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</si>
  <si>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</si>
  <si>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</si>
  <si>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</si>
  <si>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</si>
  <si>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</si>
  <si>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</si>
  <si>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</si>
  <si>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</si>
  <si>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</si>
  <si>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</si>
  <si>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</si>
  <si>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</si>
  <si>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</si>
  <si>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</si>
  <si>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</si>
  <si>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</si>
  <si>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</si>
  <si>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</si>
  <si>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</si>
  <si>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</si>
  <si>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</si>
  <si>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</si>
  <si>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</si>
  <si>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</si>
  <si>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</si>
  <si>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</si>
  <si>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</si>
  <si>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</si>
  <si>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</si>
  <si>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</si>
  <si>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</si>
  <si>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</si>
  <si>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</si>
  <si>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</si>
  <si>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</si>
  <si>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</si>
  <si>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</si>
  <si>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</si>
  <si>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</si>
  <si>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</si>
  <si>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</si>
  <si>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</si>
  <si>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</si>
  <si>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</si>
  <si>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</si>
  <si>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</si>
  <si>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</si>
  <si>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</si>
  <si>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</si>
  <si>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</si>
  <si>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</si>
  <si>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</si>
  <si>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</si>
  <si>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</si>
  <si>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</si>
  <si>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</si>
  <si>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</si>
  <si>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</si>
  <si>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</si>
  <si>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</si>
  <si>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</si>
  <si>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</si>
  <si>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</si>
  <si>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</si>
  <si>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</si>
  <si>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</si>
  <si>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</si>
  <si>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</si>
  <si>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</si>
  <si>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</si>
  <si>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</si>
  <si>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</si>
  <si>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</si>
  <si>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</si>
  <si>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</si>
  <si>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</si>
  <si>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</si>
  <si>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</si>
  <si>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</si>
  <si>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</si>
  <si>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</si>
  <si>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</si>
  <si>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</si>
  <si>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</si>
  <si>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</si>
  <si>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</si>
  <si>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</si>
  <si>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</si>
  <si>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</si>
  <si>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</si>
  <si>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</si>
  <si>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</si>
  <si>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</si>
  <si>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</si>
  <si>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</si>
  <si>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</si>
  <si>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</si>
  <si>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</si>
  <si>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</si>
  <si>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</si>
  <si>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</si>
  <si>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</si>
  <si>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</si>
  <si>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</si>
  <si>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</si>
  <si>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</si>
  <si>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</si>
  <si>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</si>
  <si>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</si>
  <si>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</si>
  <si>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</si>
  <si>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</si>
  <si>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</si>
  <si>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</si>
  <si>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</si>
  <si>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</si>
  <si>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</si>
  <si>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</si>
  <si>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</si>
  <si>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</si>
  <si>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</si>
  <si>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</si>
  <si>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</si>
  <si>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</si>
  <si>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</si>
  <si>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</si>
  <si>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</si>
  <si>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</si>
  <si>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</si>
  <si>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</si>
  <si>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</si>
  <si>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</si>
  <si>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</si>
  <si>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</si>
  <si>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</si>
  <si>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</si>
  <si>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</si>
  <si>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</si>
  <si>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</si>
  <si>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</si>
  <si>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</si>
  <si>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</si>
  <si>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</si>
  <si>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</si>
  <si>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</si>
  <si>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</si>
  <si>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</si>
  <si>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</si>
  <si>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</si>
  <si>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</si>
  <si>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</si>
  <si>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</si>
  <si>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</si>
  <si>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</si>
  <si>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</si>
  <si>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</si>
  <si>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</si>
  <si>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</si>
  <si>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</si>
  <si>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</si>
  <si>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</si>
  <si>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</si>
  <si>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</si>
  <si>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</si>
  <si>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</si>
  <si>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</si>
  <si>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</si>
  <si>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</si>
  <si>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</si>
  <si>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</si>
  <si>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</si>
  <si>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</si>
  <si>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</si>
  <si>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</si>
  <si>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</si>
  <si>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</si>
  <si>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</si>
  <si>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</si>
  <si>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</si>
  <si>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</si>
  <si>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</si>
  <si>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</si>
  <si>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</si>
  <si>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</si>
  <si>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</si>
  <si>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</si>
  <si>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</si>
  <si>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</si>
  <si>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</si>
  <si>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</si>
  <si>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</si>
  <si>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</si>
  <si>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</si>
  <si>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</si>
  <si>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</si>
  <si>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</si>
  <si>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</si>
  <si>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</si>
  <si>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</si>
  <si>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</si>
  <si>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</si>
  <si>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</si>
  <si>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</si>
  <si>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</si>
  <si>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</si>
  <si>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</si>
  <si>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</si>
  <si>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</si>
  <si>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</si>
  <si>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</si>
  <si>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</si>
  <si>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</si>
  <si>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</si>
  <si>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</si>
  <si>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</si>
  <si>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</si>
  <si>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</si>
  <si>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</si>
  <si>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</si>
  <si>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</si>
  <si>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</si>
  <si>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</si>
  <si>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</si>
  <si>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</si>
  <si>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</si>
  <si>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</si>
  <si>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</si>
  <si>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</si>
  <si>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</si>
  <si>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</si>
  <si>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</si>
  <si>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</si>
  <si>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</si>
  <si>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</si>
  <si>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</si>
  <si>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</si>
  <si>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</si>
  <si>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</si>
  <si>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</si>
  <si>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</si>
  <si>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</si>
  <si>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</si>
  <si>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</si>
  <si>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</si>
  <si>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</si>
  <si>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</si>
  <si>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</si>
  <si>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</si>
  <si>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</si>
  <si>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</si>
  <si>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</si>
  <si>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</si>
  <si>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</si>
  <si>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</si>
  <si>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</si>
  <si>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</si>
  <si>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</si>
  <si>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</si>
  <si>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</si>
  <si>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</si>
  <si>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</si>
  <si>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</si>
  <si>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</si>
  <si>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</si>
  <si>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</si>
  <si>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</si>
  <si>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</si>
  <si>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</si>
  <si>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</si>
  <si>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</si>
  <si>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</si>
  <si>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</si>
  <si>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</si>
  <si>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</si>
  <si>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</si>
  <si>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</si>
  <si>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</si>
  <si>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</si>
  <si>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</si>
  <si>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</si>
  <si>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</si>
  <si>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</si>
  <si>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</si>
  <si>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</si>
  <si>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</si>
  <si>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</si>
  <si>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</si>
  <si>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</si>
  <si>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</si>
  <si>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</si>
  <si>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</si>
  <si>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</si>
  <si>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</si>
  <si>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</si>
  <si>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</si>
  <si>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</si>
  <si>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</si>
  <si>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</si>
  <si>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</si>
  <si>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</si>
  <si>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</si>
  <si>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</si>
  <si>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</si>
  <si>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</si>
  <si>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</si>
  <si>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</si>
  <si>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</si>
  <si>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</si>
  <si>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</si>
  <si>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</si>
  <si>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</si>
  <si>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</si>
  <si>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</si>
  <si>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</si>
  <si>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</si>
  <si>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</si>
  <si>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</si>
  <si>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</si>
  <si>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</si>
  <si>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</si>
  <si>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</si>
  <si>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</si>
  <si>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</si>
  <si>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</si>
  <si>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</si>
  <si>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</si>
  <si>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</si>
  <si>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</si>
  <si>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</si>
  <si>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</si>
  <si>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</si>
  <si>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</si>
  <si>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</si>
  <si>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</si>
  <si>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</si>
  <si>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</si>
  <si>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</si>
  <si>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</si>
  <si>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</si>
  <si>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</si>
  <si>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</si>
  <si>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</si>
  <si>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</si>
  <si>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</si>
  <si>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</si>
  <si>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</si>
  <si>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</si>
  <si>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</si>
  <si>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</si>
  <si>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</si>
  <si>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</si>
  <si>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</si>
  <si>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</si>
  <si>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</si>
  <si>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</si>
  <si>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</si>
  <si>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</si>
  <si>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</si>
  <si>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</si>
  <si>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</si>
  <si>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</si>
  <si>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</si>
  <si>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</si>
  <si>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</si>
  <si>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</si>
  <si>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</si>
  <si>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</si>
  <si>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</si>
  <si>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</si>
  <si>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</si>
  <si>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</si>
  <si>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</si>
  <si>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</si>
  <si>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</si>
  <si>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</si>
  <si>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</si>
  <si>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</si>
  <si>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</si>
  <si>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</si>
  <si>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</si>
  <si>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</si>
  <si>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</si>
  <si>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</si>
  <si>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</si>
  <si>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</si>
  <si>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</si>
  <si>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</si>
  <si>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</si>
  <si>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</si>
  <si>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</si>
  <si>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</si>
  <si>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</si>
  <si>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</si>
  <si>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</si>
  <si>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</si>
  <si>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</si>
  <si>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</si>
  <si>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</si>
  <si>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</si>
  <si>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</si>
  <si>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</si>
  <si>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</si>
  <si>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</si>
  <si>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</si>
  <si>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</si>
  <si>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</si>
  <si>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</si>
  <si>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</si>
  <si>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</si>
  <si>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</si>
  <si>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</si>
  <si>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</si>
  <si>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</si>
  <si>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</si>
  <si>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</si>
  <si>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</si>
  <si>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</si>
  <si>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</si>
  <si>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</si>
  <si>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</si>
  <si>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</si>
  <si>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</si>
  <si>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</si>
  <si>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</si>
  <si>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</si>
  <si>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</si>
  <si>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</si>
  <si>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</si>
  <si>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</si>
  <si>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</si>
  <si>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</si>
  <si>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</si>
  <si>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</si>
  <si>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</si>
  <si>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</si>
  <si>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</si>
  <si>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</si>
  <si>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</si>
  <si>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</si>
  <si>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</si>
  <si>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</si>
  <si>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</si>
  <si>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</si>
  <si>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</si>
  <si>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</si>
  <si>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</si>
  <si>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</si>
  <si>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</si>
  <si>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</si>
  <si>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</si>
  <si>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</si>
  <si>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</si>
  <si>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</si>
  <si>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</si>
  <si>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</si>
  <si>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</si>
  <si>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</si>
  <si>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</si>
  <si>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</si>
  <si>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</si>
  <si>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</si>
  <si>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</si>
  <si>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</si>
  <si>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</si>
  <si>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</si>
  <si>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</si>
  <si>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</si>
  <si>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</si>
  <si>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</si>
  <si>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</si>
  <si>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</si>
  <si>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</si>
  <si>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</si>
  <si>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</si>
  <si>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</si>
  <si>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</si>
  <si>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</si>
  <si>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</si>
  <si>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</si>
  <si>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</si>
  <si>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</si>
  <si>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</si>
  <si>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</si>
  <si>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</si>
  <si>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</si>
  <si>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</si>
  <si>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</si>
  <si>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</si>
  <si>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</si>
  <si>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</si>
  <si>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</si>
  <si>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</si>
  <si>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</si>
  <si>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</si>
  <si>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</si>
  <si>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</si>
  <si>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</si>
  <si>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</si>
  <si>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</si>
  <si>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</si>
  <si>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</si>
  <si>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</si>
  <si>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</si>
  <si>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</si>
  <si>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</si>
  <si>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</si>
  <si>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</si>
  <si>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</si>
  <si>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</si>
  <si>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</si>
  <si>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</si>
  <si>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</si>
  <si>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</si>
  <si>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</si>
  <si>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</si>
  <si>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</si>
  <si>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</si>
  <si>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</si>
  <si>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</si>
  <si>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</si>
  <si>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</si>
  <si>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</si>
  <si>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</si>
  <si>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</si>
  <si>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</si>
  <si>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</si>
  <si>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</si>
  <si>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</si>
  <si>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</si>
  <si>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</si>
  <si>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</si>
  <si>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</si>
  <si>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</si>
  <si>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</si>
  <si>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</si>
  <si>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</si>
  <si>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</si>
  <si>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</si>
  <si>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</si>
  <si>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</si>
  <si>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</si>
  <si>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</si>
  <si>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</si>
  <si>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</si>
  <si>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</si>
  <si>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</si>
  <si>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</si>
  <si>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</si>
  <si>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</si>
  <si>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</si>
  <si>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</si>
  <si>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</si>
  <si>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</si>
  <si>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</si>
  <si>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</si>
  <si>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</si>
  <si>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</si>
  <si>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</si>
  <si>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</si>
  <si>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</si>
  <si>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</si>
  <si>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</si>
  <si>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</si>
  <si>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</si>
  <si>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</si>
  <si>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</si>
  <si>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</si>
  <si>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</si>
  <si>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</si>
  <si>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</si>
  <si>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</si>
  <si>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</si>
  <si>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</si>
  <si>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</si>
  <si>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</si>
  <si>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</si>
  <si>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</si>
  <si>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</si>
  <si>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</si>
  <si>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</si>
  <si>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</si>
  <si>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</si>
  <si>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</si>
  <si>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</si>
  <si>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</si>
  <si>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</si>
  <si>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</si>
  <si>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</si>
  <si>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</si>
  <si>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</si>
  <si>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</si>
  <si>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</si>
  <si>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</si>
  <si>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</si>
  <si>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</si>
  <si>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</si>
  <si>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</si>
  <si>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</si>
  <si>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</si>
  <si>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</si>
  <si>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</si>
  <si>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</si>
  <si>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</si>
  <si>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</si>
  <si>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</si>
  <si>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</si>
  <si>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</si>
  <si>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</si>
  <si>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</si>
  <si>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</si>
  <si>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</si>
  <si>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</si>
  <si>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</si>
  <si>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</si>
  <si>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</si>
  <si>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</si>
  <si>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</si>
  <si>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</si>
  <si>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</si>
  <si>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</si>
  <si>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</si>
  <si>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</si>
  <si>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</si>
  <si>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</si>
  <si>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</si>
  <si>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</si>
  <si>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</si>
  <si>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</si>
  <si>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</si>
  <si>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</si>
  <si>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</si>
  <si>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</si>
  <si>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</si>
  <si>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</si>
  <si>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</si>
  <si>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</si>
  <si>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</si>
  <si>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</si>
  <si>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</si>
  <si>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</si>
  <si>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</si>
  <si>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</si>
  <si>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</si>
  <si>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</si>
  <si>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</si>
  <si>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</si>
  <si>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</si>
  <si>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</si>
  <si>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</si>
  <si>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</si>
  <si>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</si>
  <si>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</si>
  <si>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</si>
  <si>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</si>
  <si>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</si>
  <si>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</si>
  <si>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</si>
  <si>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</si>
  <si>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</si>
  <si>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</si>
  <si>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</si>
  <si>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</si>
  <si>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</si>
  <si>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</si>
  <si>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</si>
  <si>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</si>
  <si>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</si>
  <si>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</si>
  <si>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</si>
  <si>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</si>
  <si>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</si>
  <si>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</si>
  <si>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</si>
  <si>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</si>
  <si>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</si>
  <si>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</si>
  <si>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</si>
  <si>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</si>
  <si>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</si>
  <si>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</si>
  <si>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</si>
  <si>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</si>
  <si>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</si>
  <si>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</si>
  <si>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</si>
  <si>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</si>
  <si>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</si>
  <si>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</si>
  <si>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</si>
  <si>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</si>
  <si>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</si>
  <si>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</si>
  <si>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</si>
  <si>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</si>
  <si>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</si>
  <si>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</si>
  <si>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</si>
  <si>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</si>
  <si>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</si>
  <si>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</si>
  <si>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</si>
  <si>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</si>
  <si>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</si>
  <si>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</si>
  <si>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</si>
  <si>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</si>
  <si>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</si>
  <si>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</si>
  <si>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</si>
  <si>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</si>
  <si>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</si>
  <si>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</si>
  <si>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</si>
  <si>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</si>
  <si>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</si>
  <si>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</si>
  <si>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</si>
  <si>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</si>
  <si>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</si>
  <si>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</si>
  <si>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</si>
  <si>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</si>
  <si>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</si>
  <si>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</si>
  <si>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</si>
  <si>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</si>
  <si>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</si>
  <si>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</si>
  <si>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</si>
  <si>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</si>
  <si>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</si>
  <si>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</si>
  <si>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</si>
  <si>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</si>
  <si>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</si>
  <si>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</si>
  <si>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</si>
  <si>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</si>
  <si>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</si>
  <si>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</si>
  <si>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</si>
  <si>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</si>
  <si>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</si>
  <si>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</si>
  <si>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</si>
  <si>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</si>
  <si>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</si>
  <si>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</si>
  <si>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</si>
  <si>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</si>
  <si>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</si>
  <si>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</si>
  <si>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</si>
  <si>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</si>
  <si>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</si>
  <si>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</si>
  <si>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</si>
  <si>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</si>
  <si>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</si>
  <si>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</si>
  <si>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</si>
  <si>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</si>
  <si>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</si>
  <si>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</si>
  <si>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</si>
  <si>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</si>
  <si>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</si>
  <si>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</si>
  <si>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</si>
  <si>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</si>
  <si>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</si>
  <si>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</si>
  <si>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</si>
  <si>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</si>
  <si>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</si>
  <si>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</si>
  <si>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</si>
  <si>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</si>
  <si>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</si>
  <si>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</si>
  <si>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</si>
  <si>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</si>
  <si>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</si>
  <si>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</si>
  <si>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</si>
  <si>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</si>
  <si>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</si>
  <si>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</si>
  <si>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</si>
  <si>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</si>
  <si>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</si>
  <si>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</si>
  <si>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</si>
  <si>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</si>
  <si>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</si>
  <si>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</si>
  <si>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</si>
  <si>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</si>
  <si>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</si>
  <si>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</si>
  <si>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</si>
  <si>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</si>
  <si>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</si>
  <si>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</si>
  <si>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</si>
  <si>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</si>
  <si>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</si>
  <si>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</si>
  <si>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</si>
  <si>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</si>
  <si>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</si>
  <si>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</si>
  <si>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</si>
  <si>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</si>
  <si>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</si>
  <si>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</si>
  <si>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</si>
  <si>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</si>
  <si>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</si>
  <si>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</si>
  <si>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</si>
  <si>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</si>
  <si>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</si>
  <si>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</si>
  <si>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</si>
  <si>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</si>
  <si>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</si>
  <si>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</si>
  <si>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</si>
  <si>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</si>
  <si>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</si>
  <si>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</si>
  <si>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</si>
  <si>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</si>
  <si>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</si>
  <si>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</si>
  <si>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</si>
  <si>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</si>
  <si>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</si>
  <si>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</si>
  <si>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</si>
  <si>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</si>
  <si>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</si>
  <si>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</si>
  <si>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</si>
  <si>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</si>
  <si>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</si>
  <si>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</si>
  <si>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</si>
  <si>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</si>
  <si>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</si>
  <si>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</si>
  <si>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</si>
  <si>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</si>
  <si>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</si>
  <si>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</si>
  <si>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</si>
  <si>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</si>
  <si>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</si>
  <si>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</si>
  <si>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</si>
  <si>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</si>
  <si>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</si>
  <si>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</si>
  <si>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</si>
  <si>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</si>
  <si>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</si>
  <si>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</si>
  <si>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</si>
  <si>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</si>
  <si>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</si>
  <si>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</si>
  <si>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</si>
  <si>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</si>
  <si>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</si>
  <si>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</si>
  <si>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</si>
  <si>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</si>
  <si>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</si>
  <si>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</si>
  <si>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</si>
  <si>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</si>
  <si>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</si>
  <si>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</si>
  <si>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</si>
  <si>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</si>
  <si>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</si>
  <si>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</si>
  <si>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</si>
  <si>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</si>
  <si>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</si>
  <si>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</si>
  <si>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</si>
  <si>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</si>
  <si>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</si>
  <si>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</si>
  <si>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</si>
  <si>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</si>
  <si>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</si>
  <si>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</si>
  <si>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</si>
  <si>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</si>
  <si>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</si>
  <si>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</si>
  <si>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</si>
  <si>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</si>
  <si>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</si>
  <si>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</si>
  <si>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</si>
  <si>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</si>
  <si>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</si>
  <si>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</si>
  <si>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</si>
  <si>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</si>
  <si>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</si>
  <si>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</si>
  <si>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</si>
  <si>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</si>
  <si>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</si>
  <si>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</si>
  <si>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</si>
  <si>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</si>
  <si>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</si>
  <si>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</si>
  <si>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</si>
  <si>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</si>
  <si>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</si>
  <si>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</si>
  <si>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</si>
  <si>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</si>
  <si>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</si>
  <si>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</si>
  <si>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</si>
  <si>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</si>
  <si>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</si>
  <si>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</si>
  <si>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</si>
  <si>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</si>
  <si>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</si>
  <si>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</si>
  <si>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</si>
  <si>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</si>
  <si>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</si>
  <si>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</si>
  <si>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</si>
  <si>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</si>
  <si>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</si>
  <si>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</si>
  <si>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</si>
  <si>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</si>
  <si>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</si>
  <si>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</si>
  <si>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</si>
  <si>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</si>
  <si>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</si>
  <si>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</si>
  <si>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</si>
  <si>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</si>
  <si>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</si>
  <si>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</si>
  <si>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</si>
  <si>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</si>
  <si>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</si>
  <si>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</si>
  <si>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</si>
  <si>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</si>
  <si>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</si>
  <si>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</si>
  <si>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</si>
  <si>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</si>
  <si>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</si>
  <si>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</si>
  <si>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</si>
  <si>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</si>
  <si>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</si>
  <si>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</si>
  <si>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</si>
  <si>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</si>
  <si>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</si>
  <si>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</si>
  <si>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</si>
  <si>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</si>
  <si>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</si>
  <si>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</si>
  <si>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</si>
  <si>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</si>
  <si>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</si>
  <si>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</si>
  <si>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</si>
  <si>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</si>
  <si>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</si>
  <si>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</si>
  <si>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</si>
  <si>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</si>
  <si>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</si>
  <si>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</si>
  <si>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</si>
  <si>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</si>
  <si>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</si>
  <si>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</si>
  <si>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</si>
  <si>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</si>
  <si>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</si>
  <si>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</si>
  <si>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</si>
  <si>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</si>
  <si>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</si>
  <si>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</si>
  <si>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</si>
  <si>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</si>
  <si>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</si>
  <si>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</si>
  <si>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</si>
  <si>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</si>
  <si>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</si>
  <si>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</si>
  <si>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</si>
  <si>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</si>
  <si>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</si>
  <si>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</si>
  <si>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</si>
  <si>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</si>
  <si>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</si>
  <si>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</si>
  <si>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</si>
  <si>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</si>
  <si>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</si>
  <si>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</si>
  <si>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</si>
  <si>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</si>
  <si>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</si>
  <si>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</si>
  <si>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</si>
  <si>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</si>
  <si>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</si>
  <si>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</si>
  <si>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</si>
  <si>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</si>
  <si>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</si>
  <si>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</si>
  <si>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</si>
  <si>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</si>
  <si>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</si>
  <si>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</si>
  <si>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</si>
  <si>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</si>
  <si>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</si>
  <si>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</si>
  <si>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</si>
  <si>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</si>
  <si>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</si>
  <si>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</si>
  <si>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</si>
  <si>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</si>
  <si>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</si>
  <si>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</si>
  <si>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</si>
  <si>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</si>
  <si>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</si>
  <si>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</si>
  <si>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</si>
  <si>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</si>
  <si>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</si>
  <si>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</si>
  <si>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</si>
  <si>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</si>
  <si>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</si>
  <si>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</si>
  <si>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</si>
  <si>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</si>
  <si>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</si>
  <si>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</si>
  <si>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</si>
  <si>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</si>
  <si>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</si>
  <si>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</si>
  <si>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</si>
  <si>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</si>
  <si>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</si>
  <si>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</si>
  <si>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</si>
  <si>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</si>
  <si>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</si>
  <si>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</si>
  <si>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</si>
  <si>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</si>
  <si>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</si>
  <si>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</si>
  <si>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</si>
  <si>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</si>
  <si>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</si>
  <si>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</si>
  <si>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</si>
  <si>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</si>
  <si>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</si>
  <si>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</si>
  <si>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</si>
  <si>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</si>
  <si>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</si>
  <si>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</si>
  <si>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</si>
  <si>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</si>
  <si>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</si>
  <si>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</si>
  <si>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</si>
  <si>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</si>
  <si>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</si>
  <si>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</si>
  <si>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</si>
  <si>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</si>
  <si>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</si>
  <si>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</si>
  <si>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</si>
  <si>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</si>
  <si>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</si>
  <si>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</si>
  <si>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</si>
  <si>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</si>
  <si>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</si>
  <si>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</si>
  <si>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</si>
  <si>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</si>
  <si>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</si>
  <si>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</si>
  <si>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</si>
  <si>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</si>
  <si>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</si>
  <si>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</si>
  <si>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</si>
  <si>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</si>
  <si>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</si>
  <si>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</si>
  <si>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</si>
  <si>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</si>
  <si>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</si>
  <si>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</si>
  <si>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</si>
  <si>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</si>
  <si>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</si>
  <si>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</si>
  <si>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</si>
  <si>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</si>
  <si>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</si>
  <si>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</si>
  <si>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</si>
  <si>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</si>
  <si>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</si>
  <si>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</si>
  <si>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</si>
  <si>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</si>
  <si>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</si>
  <si>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</si>
  <si>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</si>
  <si>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</si>
  <si>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</si>
  <si>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</si>
  <si>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</si>
  <si>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</si>
  <si>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</si>
  <si>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</si>
  <si>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</si>
  <si>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</si>
  <si>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</si>
  <si>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</si>
  <si>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</si>
  <si>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</si>
  <si>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</si>
  <si>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</si>
  <si>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</si>
  <si>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</si>
  <si>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</si>
  <si>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</si>
  <si>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</si>
  <si>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</si>
  <si>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</si>
  <si>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</si>
  <si>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</si>
  <si>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</si>
  <si>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</si>
  <si>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</si>
  <si>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</si>
  <si>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</si>
  <si>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</si>
  <si>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</si>
  <si>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</si>
  <si>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</si>
  <si>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</si>
  <si>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</si>
  <si>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</si>
  <si>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</si>
  <si>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</si>
  <si>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</si>
  <si>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</si>
  <si>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</si>
  <si>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</si>
  <si>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</si>
  <si>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</si>
  <si>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</si>
  <si>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</si>
  <si>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</si>
  <si>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</si>
  <si>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</si>
  <si>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</si>
  <si>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</si>
  <si>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</si>
  <si>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</si>
  <si>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</si>
  <si>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</si>
  <si>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</si>
  <si>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</si>
  <si>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</si>
  <si>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</si>
  <si>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</si>
  <si>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</si>
  <si>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</si>
  <si>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</si>
  <si>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</si>
  <si>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</si>
  <si>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</si>
  <si>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</si>
  <si>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</si>
  <si>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</si>
  <si>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</si>
  <si>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</si>
  <si>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</si>
  <si>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</si>
  <si>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</si>
  <si>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</si>
  <si>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</si>
  <si>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</si>
  <si>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</si>
  <si>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</si>
  <si>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</si>
  <si>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</si>
  <si>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</si>
  <si>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</si>
  <si>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</si>
  <si>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</si>
  <si>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</si>
  <si>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</si>
  <si>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</si>
  <si>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</si>
  <si>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</si>
  <si>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</si>
  <si>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</si>
  <si>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</si>
  <si>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</si>
  <si>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</si>
  <si>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</si>
  <si>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</si>
  <si>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</si>
  <si>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</si>
  <si>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</si>
  <si>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</si>
  <si>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</si>
  <si>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</si>
  <si>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</si>
  <si>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</si>
  <si>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</si>
  <si>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</si>
  <si>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</si>
  <si>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</si>
  <si>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</si>
  <si>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</si>
  <si>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</si>
  <si>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</si>
  <si>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</si>
  <si>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</si>
  <si>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</si>
  <si>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</si>
  <si>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</si>
  <si>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</si>
  <si>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</si>
  <si>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</si>
  <si>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</si>
  <si>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</si>
  <si>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</si>
  <si>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</si>
  <si>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</si>
  <si>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</si>
  <si>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</si>
  <si>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</si>
  <si>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</si>
  <si>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</si>
  <si>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</si>
  <si>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</si>
  <si>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</si>
  <si>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</si>
  <si>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</si>
  <si>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</si>
  <si>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</si>
  <si>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</si>
  <si>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</si>
  <si>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</si>
  <si>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</si>
  <si>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</si>
  <si>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</si>
  <si>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</si>
  <si>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</si>
  <si>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</si>
  <si>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</si>
  <si>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</si>
  <si>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</si>
  <si>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</si>
  <si>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</si>
  <si>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</si>
  <si>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</si>
  <si>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</si>
  <si>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</si>
  <si>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</si>
  <si>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</si>
  <si>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</si>
  <si>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</si>
  <si>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</si>
  <si>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</si>
  <si>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</si>
  <si>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</si>
  <si>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</si>
  <si>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</si>
  <si>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</si>
  <si>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</si>
  <si>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</si>
  <si>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</si>
  <si>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</si>
  <si>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</si>
  <si>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</si>
  <si>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</si>
  <si>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</si>
  <si>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</si>
  <si>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</si>
  <si>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</si>
  <si>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</si>
  <si>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</si>
  <si>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</si>
  <si>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</si>
  <si>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</si>
  <si>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</si>
  <si>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</si>
  <si>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</si>
  <si>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</si>
  <si>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</si>
  <si>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</si>
  <si>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</si>
  <si>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</si>
  <si>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</si>
  <si>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</si>
  <si>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</si>
  <si>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</si>
  <si>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</si>
  <si>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</si>
  <si>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</si>
  <si>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</si>
  <si>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</si>
  <si>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</si>
  <si>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</si>
  <si>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</si>
  <si>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</si>
  <si>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</si>
  <si>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</si>
  <si>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</si>
  <si>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</si>
  <si>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</si>
  <si>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</si>
  <si>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</si>
  <si>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</si>
  <si>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</si>
  <si>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</si>
  <si>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</si>
  <si>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</si>
  <si>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</si>
  <si>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</si>
  <si>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</si>
  <si>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</si>
  <si>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</si>
  <si>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</si>
  <si>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</si>
  <si>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</si>
  <si>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</si>
  <si>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</si>
  <si>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</si>
  <si>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</si>
  <si>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</si>
  <si>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</si>
  <si>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</si>
  <si>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</si>
  <si>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</si>
  <si>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</si>
  <si>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</si>
  <si>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</si>
  <si>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</si>
  <si>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</si>
  <si>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</si>
  <si>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</si>
  <si>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</si>
  <si>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</si>
  <si>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</si>
  <si>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</si>
  <si>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</si>
  <si>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</si>
  <si>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</si>
  <si>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</si>
  <si>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</si>
  <si>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</si>
  <si>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</si>
  <si>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</si>
  <si>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</si>
  <si>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</si>
  <si>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</si>
  <si>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</si>
  <si>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</si>
  <si>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</si>
  <si>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</si>
  <si>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</si>
  <si>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</si>
  <si>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</si>
  <si>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</si>
  <si>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</si>
  <si>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</si>
  <si>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</si>
  <si>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</si>
  <si>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</si>
  <si>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</si>
  <si>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</si>
  <si>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</si>
  <si>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</si>
  <si>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</si>
  <si>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</si>
  <si>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</si>
  <si>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</si>
  <si>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</si>
  <si>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</si>
  <si>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</si>
  <si>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</si>
  <si>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</si>
  <si>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</si>
  <si>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</si>
  <si>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</si>
  <si>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</si>
  <si>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</si>
  <si>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</si>
  <si>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</si>
  <si>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</si>
  <si>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</si>
  <si>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</si>
  <si>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</si>
  <si>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</si>
  <si>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</si>
  <si>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</si>
  <si>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</si>
  <si>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</si>
  <si>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</si>
  <si>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</si>
  <si>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</si>
  <si>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</si>
  <si>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</si>
  <si>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</si>
  <si>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</si>
  <si>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</si>
  <si>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</si>
  <si>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</si>
  <si>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</si>
  <si>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</si>
  <si>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</si>
  <si>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</si>
  <si>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</si>
  <si>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</si>
  <si>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</si>
  <si>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</si>
  <si>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</si>
  <si>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</si>
  <si>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</si>
  <si>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</si>
  <si>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</si>
  <si>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</si>
  <si>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</si>
  <si>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</si>
  <si>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</si>
  <si>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</si>
  <si>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</si>
  <si>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</si>
  <si>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</si>
  <si>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</si>
  <si>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</si>
  <si>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</si>
  <si>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</si>
  <si>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</si>
  <si>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</si>
  <si>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</si>
  <si>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</si>
  <si>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</si>
  <si>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</si>
  <si>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</si>
  <si>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</si>
  <si>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</si>
  <si>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</si>
  <si>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</si>
  <si>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</si>
  <si>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</si>
  <si>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</si>
  <si>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</si>
  <si>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</si>
  <si>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</si>
  <si>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</si>
  <si>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</si>
  <si>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</si>
  <si>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</si>
  <si>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</si>
  <si>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</si>
  <si>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</si>
  <si>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</si>
  <si>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</si>
  <si>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</si>
  <si>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</si>
  <si>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</si>
  <si>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</si>
  <si>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</si>
  <si>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</si>
  <si>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</si>
  <si>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</si>
  <si>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</si>
  <si>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</si>
  <si>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</si>
  <si>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</si>
  <si>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</si>
  <si>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</si>
  <si>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</si>
  <si>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</si>
  <si>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</si>
  <si>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</si>
  <si>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</si>
  <si>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</si>
  <si>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</si>
  <si>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</si>
  <si>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</si>
  <si>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</si>
  <si>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</si>
  <si>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</si>
  <si>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</si>
  <si>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</si>
  <si>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</si>
  <si>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</si>
  <si>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</si>
  <si>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</si>
  <si>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</si>
  <si>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</si>
  <si>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</si>
  <si>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</si>
  <si>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</si>
  <si>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</si>
  <si>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</si>
  <si>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</si>
  <si>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</si>
  <si>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</si>
  <si>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</si>
  <si>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</si>
  <si>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</si>
  <si>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</si>
  <si>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</si>
  <si>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</si>
  <si>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</si>
  <si>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</si>
  <si>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</si>
  <si>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</si>
  <si>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</si>
  <si>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</si>
  <si>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</si>
  <si>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</si>
  <si>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</si>
  <si>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</si>
  <si>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</si>
  <si>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</si>
  <si>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</si>
  <si>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</si>
  <si>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</si>
  <si>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</si>
  <si>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</si>
  <si>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</si>
  <si>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</si>
  <si>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</si>
  <si>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</si>
  <si>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</si>
  <si>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</si>
  <si>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</si>
  <si>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</si>
  <si>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</si>
  <si>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</si>
  <si>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</si>
  <si>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</si>
  <si>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</si>
  <si>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</si>
  <si>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</si>
  <si>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</si>
  <si>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</si>
  <si>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</si>
  <si>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</si>
  <si>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</si>
  <si>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</si>
  <si>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</si>
  <si>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</si>
  <si>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</si>
  <si>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</si>
  <si>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</si>
  <si>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</si>
  <si>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</si>
  <si>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</si>
  <si>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</si>
  <si>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</si>
  <si>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</si>
  <si>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</si>
  <si>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</si>
  <si>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</si>
  <si>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</si>
  <si>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</si>
  <si>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</si>
  <si>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</si>
  <si>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</si>
  <si>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</si>
  <si>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</si>
  <si>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</si>
  <si>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</si>
  <si>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</si>
  <si>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</si>
  <si>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</si>
  <si>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</si>
  <si>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</si>
  <si>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</si>
  <si>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</si>
  <si>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</si>
  <si>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</si>
  <si>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</si>
  <si>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</si>
  <si>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</si>
  <si>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</si>
  <si>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</si>
  <si>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</si>
  <si>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</si>
  <si>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</si>
  <si>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</si>
  <si>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</si>
  <si>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</si>
  <si>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</si>
  <si>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</si>
  <si>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</si>
  <si>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</si>
  <si>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</si>
  <si>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</si>
  <si>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</si>
  <si>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</si>
  <si>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</si>
  <si>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</si>
  <si>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</si>
  <si>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</si>
  <si>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</si>
  <si>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</si>
  <si>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</si>
  <si>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</si>
  <si>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</si>
  <si>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</si>
  <si>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</si>
  <si>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</si>
  <si>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</si>
  <si>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</si>
  <si>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</si>
  <si>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</si>
  <si>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</si>
  <si>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</si>
  <si>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</si>
  <si>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</si>
  <si>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</si>
  <si>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</si>
  <si>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</si>
  <si>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</si>
  <si>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</si>
  <si>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</si>
  <si>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</si>
  <si>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</si>
  <si>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</si>
  <si>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</si>
  <si>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</si>
  <si>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</si>
  <si>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</si>
  <si>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</si>
  <si>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</si>
  <si>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</si>
  <si>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</si>
  <si>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</si>
  <si>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</si>
  <si>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</si>
  <si>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</si>
  <si>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</si>
  <si>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</si>
  <si>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</si>
  <si>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</si>
  <si>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</si>
  <si>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</si>
  <si>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</si>
  <si>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</si>
  <si>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</si>
  <si>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</si>
  <si>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</si>
  <si>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</si>
  <si>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</si>
  <si>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</si>
  <si>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</si>
  <si>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</si>
  <si>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</si>
  <si>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</si>
  <si>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</si>
  <si>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</si>
  <si>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</si>
  <si>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</si>
  <si>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</si>
  <si>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</si>
  <si>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</si>
  <si>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</si>
  <si>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</si>
  <si>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</si>
  <si>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</si>
  <si>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</si>
  <si>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</si>
  <si>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</si>
  <si>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</si>
  <si>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</si>
  <si>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</si>
  <si>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</si>
  <si>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</si>
  <si>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</si>
  <si>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</si>
  <si>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</si>
  <si>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</si>
  <si>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</si>
  <si>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</si>
  <si>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</si>
  <si>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</si>
  <si>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</si>
  <si>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</si>
  <si>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</si>
  <si>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</si>
  <si>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</si>
  <si>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</si>
  <si>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</si>
  <si>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</si>
  <si>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</si>
  <si>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</si>
  <si>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</si>
  <si>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</si>
  <si>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</si>
  <si>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</si>
  <si>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</si>
  <si>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</si>
  <si>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</si>
  <si>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</si>
  <si>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</si>
  <si>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</si>
  <si>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</si>
  <si>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</si>
  <si>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</si>
  <si>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</si>
  <si>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</si>
  <si>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</si>
  <si>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</si>
  <si>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</si>
  <si>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</si>
  <si>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</si>
  <si>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</si>
  <si>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</si>
  <si>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</si>
  <si>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</si>
  <si>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</si>
  <si>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</si>
  <si>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</si>
  <si>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</si>
  <si>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</si>
  <si>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</si>
  <si>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</si>
  <si>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</si>
  <si>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</si>
  <si>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</si>
  <si>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</si>
  <si>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</si>
  <si>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</si>
  <si>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</si>
  <si>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</si>
  <si>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</si>
  <si>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</si>
  <si>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</si>
  <si>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</si>
  <si>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</si>
  <si>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</si>
  <si>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</si>
  <si>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</si>
  <si>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</si>
  <si>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</si>
  <si>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</si>
  <si>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</si>
  <si>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</si>
  <si>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</si>
  <si>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</si>
  <si>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</si>
  <si>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</si>
  <si>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</si>
  <si>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</si>
  <si>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</si>
  <si>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</si>
  <si>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</si>
  <si>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</si>
  <si>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</si>
  <si>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</si>
  <si>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</si>
  <si>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</si>
  <si>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</si>
  <si>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</si>
  <si>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</si>
  <si>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</si>
  <si>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</si>
  <si>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</si>
  <si>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</si>
  <si>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</si>
  <si>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</si>
  <si>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</si>
  <si>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</si>
  <si>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</si>
  <si>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</si>
  <si>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</si>
  <si>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</si>
  <si>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</si>
  <si>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</si>
  <si>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</si>
  <si>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</si>
  <si>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</si>
  <si>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</si>
  <si>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</si>
  <si>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</si>
  <si>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</si>
  <si>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</si>
  <si>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</si>
  <si>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</si>
  <si>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</si>
  <si>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</si>
  <si>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</si>
  <si>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</si>
  <si>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</si>
  <si>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</si>
  <si>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</si>
  <si>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</si>
  <si>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</si>
  <si>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</si>
  <si>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</si>
  <si>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</si>
  <si>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</si>
  <si>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</si>
  <si>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</si>
  <si>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</si>
  <si>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</si>
  <si>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</si>
  <si>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</si>
  <si>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</si>
  <si>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</si>
  <si>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</si>
  <si>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</si>
  <si>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</si>
  <si>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</si>
  <si>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</si>
  <si>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</si>
  <si>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</si>
  <si>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</si>
  <si>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</si>
  <si>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</si>
  <si>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</si>
  <si>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</si>
  <si>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</si>
  <si>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</si>
  <si>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</si>
  <si>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</si>
  <si>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</si>
  <si>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</si>
  <si>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</si>
  <si>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</si>
  <si>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</si>
  <si>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</si>
  <si>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</si>
  <si>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</si>
  <si>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</si>
  <si>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</si>
  <si>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</si>
  <si>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</si>
  <si>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</si>
  <si>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</si>
  <si>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</si>
  <si>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</si>
  <si>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</si>
  <si>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</si>
  <si>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</si>
  <si>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</si>
  <si>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</si>
  <si>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</si>
  <si>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</si>
  <si>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</si>
  <si>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</si>
  <si>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</si>
  <si>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</si>
  <si>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</si>
  <si>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</si>
  <si>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</si>
  <si>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</si>
  <si>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</si>
  <si>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</si>
  <si>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</si>
  <si>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</si>
  <si>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</si>
  <si>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</si>
  <si>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</si>
  <si>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</si>
  <si>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</si>
  <si>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</si>
  <si>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</si>
  <si>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</si>
  <si>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</si>
  <si>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</si>
  <si>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</si>
  <si>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</si>
  <si>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</si>
  <si>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</si>
  <si>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</si>
  <si>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</si>
  <si>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</si>
  <si>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</si>
  <si>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</si>
  <si>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</si>
  <si>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</si>
  <si>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</si>
  <si>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</si>
  <si>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</si>
  <si>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</si>
  <si>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</si>
  <si>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</si>
  <si>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</si>
  <si>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</si>
  <si>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</si>
  <si>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</si>
  <si>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</si>
  <si>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</si>
  <si>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</si>
  <si>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</si>
  <si>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</si>
  <si>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</si>
  <si>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</si>
  <si>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</si>
  <si>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</si>
  <si>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</si>
  <si>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</si>
  <si>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</si>
  <si>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</si>
  <si>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</si>
  <si>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</si>
  <si>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</si>
  <si>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</si>
  <si>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</si>
  <si>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</si>
  <si>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</si>
  <si>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</si>
  <si>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</si>
  <si>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</si>
  <si>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</si>
  <si>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</si>
  <si>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</si>
  <si>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</si>
  <si>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</si>
  <si>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</si>
  <si>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</si>
  <si>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</si>
  <si>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</si>
  <si>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</si>
  <si>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</si>
  <si>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</si>
  <si>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</si>
  <si>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</si>
  <si>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</si>
  <si>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</si>
  <si>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</si>
  <si>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</si>
  <si>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</si>
  <si>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</si>
  <si>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</si>
  <si>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</si>
  <si>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</si>
  <si>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</si>
  <si>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</si>
  <si>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</si>
  <si>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</si>
  <si>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</si>
  <si>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</si>
  <si>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</si>
  <si>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</si>
  <si>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</si>
  <si>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</si>
  <si>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</si>
  <si>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</si>
  <si>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</si>
  <si>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</si>
  <si>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</si>
  <si>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</si>
  <si>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</si>
  <si>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</si>
  <si>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</si>
  <si>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</si>
  <si>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</si>
  <si>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</si>
  <si>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</si>
  <si>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</si>
  <si>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</si>
  <si>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</si>
  <si>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</si>
  <si>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</si>
  <si>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</si>
  <si>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</si>
  <si>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</si>
  <si>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</si>
  <si>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</si>
  <si>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</si>
  <si>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</si>
  <si>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</si>
  <si>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</si>
  <si>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</si>
  <si>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</si>
  <si>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</si>
  <si>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</si>
  <si>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</si>
  <si>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</si>
  <si>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</si>
  <si>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</si>
  <si>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</si>
  <si>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</si>
  <si>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</si>
  <si>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</si>
  <si>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</si>
  <si>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</si>
  <si>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</si>
  <si>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</si>
  <si>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</si>
  <si>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</si>
  <si>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</si>
  <si>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</si>
  <si>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</si>
  <si>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</si>
  <si>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</si>
  <si>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</si>
  <si>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</si>
  <si>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</si>
  <si>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</si>
  <si>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</si>
  <si>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</si>
  <si>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</si>
  <si>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</si>
  <si>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</si>
  <si>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</si>
  <si>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</si>
  <si>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</si>
  <si>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</si>
  <si>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</si>
  <si>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</si>
  <si>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</si>
  <si>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</si>
  <si>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</si>
  <si>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</si>
  <si>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</si>
  <si>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</si>
  <si>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</si>
  <si>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</si>
  <si>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</si>
  <si>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</si>
  <si>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</si>
  <si>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</si>
  <si>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</si>
  <si>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</si>
  <si>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</si>
  <si>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</si>
  <si>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</si>
  <si>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</si>
  <si>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</si>
  <si>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</si>
  <si>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</si>
  <si>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</si>
  <si>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</si>
  <si>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</si>
  <si>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</si>
  <si>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</si>
  <si>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</si>
  <si>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</si>
  <si>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</si>
  <si>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</si>
  <si>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</si>
  <si>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</si>
  <si>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</si>
  <si>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</si>
  <si>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</si>
  <si>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</si>
  <si>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</si>
  <si>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</si>
  <si>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</si>
  <si>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</si>
  <si>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</si>
  <si>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</si>
  <si>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</si>
  <si>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</si>
  <si>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</si>
  <si>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</si>
  <si>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</si>
  <si>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</si>
  <si>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</si>
  <si>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</si>
  <si>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</si>
  <si>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</si>
  <si>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</si>
  <si>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</si>
  <si>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</si>
  <si>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</si>
  <si>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</si>
  <si>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</si>
  <si>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</si>
  <si>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</si>
  <si>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</si>
  <si>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</si>
  <si>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</si>
  <si>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</si>
  <si>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</si>
  <si>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</si>
  <si>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</si>
  <si>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</si>
  <si>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</si>
  <si>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</si>
  <si>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</si>
  <si>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</si>
  <si>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</si>
  <si>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</si>
  <si>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</si>
  <si>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</si>
  <si>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</si>
  <si>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</si>
  <si>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</si>
  <si>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</si>
  <si>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</si>
  <si>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</si>
  <si>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</si>
  <si>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</si>
  <si>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</si>
  <si>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</si>
  <si>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</si>
  <si>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</si>
  <si>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</si>
  <si>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</si>
  <si>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</si>
  <si>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</si>
  <si>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</si>
  <si>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</si>
  <si>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</si>
  <si>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</si>
  <si>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</si>
  <si>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</si>
  <si>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</si>
  <si>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</si>
  <si>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</si>
  <si>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</si>
  <si>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</si>
  <si>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</si>
  <si>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</si>
  <si>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</si>
  <si>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</si>
  <si>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</si>
  <si>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</si>
  <si>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</si>
  <si>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</si>
  <si>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</si>
  <si>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</si>
  <si>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</si>
  <si>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</si>
  <si>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</si>
  <si>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</si>
  <si>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</si>
  <si>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</si>
  <si>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</si>
  <si>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</si>
  <si>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</si>
  <si>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</si>
  <si>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</si>
  <si>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</si>
  <si>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</si>
  <si>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</si>
  <si>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</si>
  <si>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</si>
  <si>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</si>
  <si>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</si>
  <si>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</si>
  <si>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</si>
  <si>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</si>
  <si>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</si>
  <si>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</si>
  <si>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</si>
  <si>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</si>
  <si>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</si>
  <si>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</si>
  <si>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</si>
  <si>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</si>
  <si>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</si>
  <si>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</si>
  <si>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</si>
  <si>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</si>
  <si>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</si>
  <si>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</si>
  <si>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</si>
  <si>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</si>
  <si>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</si>
  <si>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</si>
  <si>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</si>
  <si>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</si>
  <si>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</si>
  <si>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</si>
  <si>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</si>
  <si>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</si>
  <si>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</si>
  <si>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</si>
  <si>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</si>
  <si>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</si>
  <si>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</si>
  <si>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</si>
  <si>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</si>
  <si>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</si>
  <si>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</si>
  <si>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</si>
  <si>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</si>
  <si>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</si>
  <si>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</si>
  <si>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</si>
  <si>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</si>
  <si>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</si>
  <si>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</si>
  <si>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</si>
  <si>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</si>
  <si>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</si>
  <si>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</si>
  <si>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</si>
  <si>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</si>
  <si>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</si>
  <si>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</si>
  <si>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</si>
  <si>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</si>
  <si>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</si>
  <si>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</si>
  <si>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</si>
  <si>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</si>
  <si>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</si>
  <si>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</si>
  <si>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</si>
  <si>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</si>
  <si>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</si>
  <si>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</si>
  <si>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</si>
  <si>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</si>
  <si>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</si>
  <si>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</si>
  <si>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</si>
  <si>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</si>
  <si>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</si>
  <si>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</si>
  <si>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</si>
  <si>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</si>
  <si>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</si>
  <si>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</si>
  <si>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</si>
  <si>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</si>
  <si>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</si>
  <si>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</si>
  <si>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</si>
  <si>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</si>
  <si>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</si>
  <si>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</si>
  <si>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</si>
  <si>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</si>
  <si>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</si>
  <si>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</si>
  <si>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</si>
  <si>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</si>
  <si>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</si>
  <si>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</si>
  <si>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</si>
  <si>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</si>
  <si>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</si>
  <si>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</si>
  <si>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</si>
  <si>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</si>
  <si>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</si>
  <si>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</si>
  <si>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</si>
  <si>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</si>
  <si>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</si>
  <si>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</si>
  <si>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</si>
  <si>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</si>
  <si>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</si>
  <si>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</si>
  <si>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</si>
  <si>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</si>
  <si>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</si>
  <si>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</si>
  <si>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</si>
  <si>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</si>
  <si>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</si>
  <si>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</si>
  <si>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</si>
  <si>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</si>
  <si>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</si>
  <si>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</si>
  <si>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</si>
  <si>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</si>
  <si>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</si>
  <si>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</si>
  <si>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</si>
  <si>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</si>
  <si>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</si>
  <si>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</si>
  <si>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</si>
  <si>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</si>
  <si>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</si>
  <si>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</si>
  <si>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</si>
  <si>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</si>
  <si>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</si>
  <si>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</si>
  <si>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</si>
  <si>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</si>
  <si>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</si>
  <si>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</si>
  <si>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</si>
  <si>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</si>
  <si>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</si>
  <si>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</si>
  <si>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</si>
  <si>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</si>
  <si>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</si>
  <si>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</si>
  <si>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</si>
  <si>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</si>
  <si>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</si>
  <si>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</si>
  <si>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</si>
  <si>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</si>
  <si>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</si>
  <si>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</si>
  <si>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</si>
  <si>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</si>
  <si>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</si>
  <si>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</si>
  <si>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</si>
  <si>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</si>
  <si>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</si>
  <si>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</si>
  <si>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</si>
  <si>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</si>
  <si>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</si>
  <si>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</si>
  <si>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</si>
  <si>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</si>
  <si>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</si>
  <si>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</si>
  <si>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</si>
  <si>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</si>
  <si>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</si>
  <si>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</si>
  <si>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</si>
  <si>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</si>
  <si>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</si>
  <si>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</si>
  <si>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</si>
  <si>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</si>
  <si>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</si>
  <si>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</si>
  <si>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</si>
  <si>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</si>
  <si>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</si>
  <si>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</si>
  <si>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</si>
  <si>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</si>
  <si>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</si>
  <si>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</si>
  <si>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</si>
  <si>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</si>
  <si>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</si>
  <si>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</si>
  <si>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</si>
  <si>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</si>
  <si>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</si>
  <si>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</si>
  <si>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</si>
  <si>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</si>
  <si>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</si>
  <si>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</si>
  <si>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</si>
  <si>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</si>
  <si>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</si>
  <si>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</si>
  <si>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</si>
  <si>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</si>
  <si>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</si>
  <si>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</si>
  <si>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</si>
  <si>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</si>
  <si>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</si>
  <si>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</si>
  <si>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</si>
  <si>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</si>
  <si>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</si>
  <si>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</si>
  <si>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</si>
  <si>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</si>
  <si>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</si>
  <si>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</si>
  <si>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</si>
  <si>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</si>
  <si>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</si>
  <si>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</si>
  <si>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</si>
  <si>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</si>
  <si>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</si>
  <si>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</si>
  <si>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</si>
  <si>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</si>
  <si>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</si>
  <si>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</si>
  <si>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</si>
  <si>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</si>
  <si>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</si>
  <si>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</si>
  <si>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</si>
  <si>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</si>
  <si>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</si>
  <si>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</si>
  <si>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</si>
  <si>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</si>
  <si>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</si>
  <si>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</si>
  <si>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</si>
  <si>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</si>
  <si>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</si>
  <si>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</si>
  <si>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</si>
  <si>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</si>
  <si>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</si>
  <si>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</si>
  <si>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</si>
  <si>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</si>
  <si>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</si>
  <si>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</si>
  <si>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</si>
  <si>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</si>
  <si>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</si>
  <si>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</si>
  <si>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</si>
  <si>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</si>
  <si>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</si>
  <si>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</si>
  <si>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</si>
  <si>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</si>
  <si>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</si>
  <si>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</si>
  <si>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</si>
  <si>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</si>
  <si>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</si>
  <si>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</si>
  <si>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</si>
  <si>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</si>
  <si>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</si>
  <si>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</si>
  <si>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</si>
  <si>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</si>
  <si>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</si>
  <si>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</si>
  <si>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</si>
  <si>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</si>
  <si>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</si>
  <si>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</si>
  <si>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</si>
  <si>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</si>
  <si>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</si>
  <si>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</si>
  <si>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</si>
  <si>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</si>
  <si>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</si>
  <si>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</si>
  <si>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</si>
  <si>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</si>
  <si>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</si>
  <si>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</si>
  <si>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</si>
  <si>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</si>
  <si>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</si>
  <si>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</si>
  <si>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</si>
  <si>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</si>
  <si>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</si>
  <si>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</si>
  <si>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</si>
  <si>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</si>
  <si>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</si>
  <si>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</si>
  <si>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</si>
  <si>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</si>
  <si>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</si>
  <si>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</si>
  <si>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</si>
  <si>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</si>
  <si>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</si>
  <si>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</si>
  <si>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</si>
  <si>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</si>
  <si>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</si>
  <si>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</si>
  <si>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</si>
  <si>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</si>
  <si>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</si>
  <si>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</si>
  <si>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</si>
  <si>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</si>
  <si>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</si>
  <si>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</si>
  <si>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</si>
  <si>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</si>
  <si>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</si>
  <si>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</si>
  <si>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</si>
  <si>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</si>
  <si>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</si>
  <si>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</si>
  <si>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</si>
  <si>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</si>
  <si>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</si>
  <si>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</si>
  <si>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</si>
  <si>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</si>
  <si>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</si>
  <si>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</si>
  <si>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</si>
  <si>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</si>
  <si>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</si>
  <si>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</si>
  <si>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</si>
  <si>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</si>
  <si>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</si>
  <si>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</si>
  <si>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</si>
  <si>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</si>
  <si>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</si>
  <si>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</si>
  <si>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</si>
  <si>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</si>
  <si>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</si>
  <si>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</si>
  <si>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</si>
  <si>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</si>
  <si>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</si>
  <si>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</si>
  <si>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</si>
  <si>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</si>
  <si>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</si>
  <si>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</si>
  <si>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</si>
  <si>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</si>
  <si>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</si>
  <si>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</si>
  <si>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</si>
  <si>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</si>
  <si>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</si>
  <si>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</si>
  <si>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</si>
  <si>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</si>
  <si>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</si>
  <si>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</si>
  <si>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</si>
  <si>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</si>
  <si>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</si>
  <si>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</si>
  <si>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</si>
  <si>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</si>
  <si>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</si>
  <si>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</si>
  <si>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</si>
  <si>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</si>
  <si>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</si>
  <si>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</si>
  <si>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</si>
  <si>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</si>
  <si>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</si>
  <si>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</si>
  <si>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</si>
  <si>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</si>
  <si>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</si>
  <si>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</si>
  <si>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</si>
  <si>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</si>
  <si>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</si>
  <si>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</si>
  <si>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</si>
  <si>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</si>
  <si>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</si>
  <si>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</si>
  <si>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</si>
  <si>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</si>
  <si>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</si>
  <si>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</si>
  <si>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</si>
  <si>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</si>
  <si>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</si>
  <si>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</si>
  <si>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</si>
  <si>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</si>
  <si>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</si>
  <si>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</si>
  <si>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</si>
  <si>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</si>
  <si>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</si>
  <si>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</si>
  <si>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</si>
  <si>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</si>
  <si>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</si>
  <si>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</si>
  <si>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</si>
  <si>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</si>
  <si>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</si>
  <si>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</si>
  <si>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</si>
  <si>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</si>
  <si>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</si>
  <si>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</si>
  <si>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</si>
  <si>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</si>
  <si>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</si>
  <si>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</si>
  <si>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</si>
  <si>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</si>
  <si>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</si>
  <si>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</si>
  <si>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</si>
  <si>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</si>
  <si>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</si>
  <si>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</si>
  <si>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</si>
  <si>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</si>
  <si>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</si>
  <si>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</si>
  <si>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</si>
  <si>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</si>
  <si>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</si>
  <si>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</si>
  <si>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</si>
  <si>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</si>
  <si>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</si>
  <si>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</si>
  <si>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</si>
  <si>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</si>
  <si>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</si>
  <si>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</si>
  <si>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</si>
  <si>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</si>
  <si>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</si>
  <si>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</si>
  <si>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</si>
  <si>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</si>
  <si>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</si>
  <si>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</si>
  <si>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</si>
  <si>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</si>
  <si>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</si>
  <si>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</si>
  <si>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</si>
  <si>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</si>
  <si>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</si>
  <si>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</si>
  <si>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</si>
  <si>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</si>
  <si>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</si>
  <si>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</si>
  <si>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</si>
  <si>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</si>
  <si>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</si>
  <si>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</si>
  <si>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</si>
  <si>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</si>
  <si>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</si>
  <si>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</si>
  <si>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</si>
  <si>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</si>
  <si>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</si>
  <si>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</si>
  <si>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</si>
  <si>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</si>
  <si>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</si>
  <si>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</si>
  <si>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</si>
  <si>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</si>
  <si>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</si>
  <si>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</si>
  <si>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</si>
  <si>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</si>
  <si>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</si>
  <si>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</si>
  <si>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</si>
  <si>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</si>
  <si>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</si>
  <si>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PCM-20251209-00002752</t>
  </si>
  <si>
    <t xml:space="preserve">Tawal Gen issue disconnected our power cable , restored by PG </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</si>
  <si>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</si>
  <si>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</si>
  <si>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</si>
  <si>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</si>
  <si>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</si>
  <si>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ETA 30 min</t>
  </si>
  <si>
    <t>PCM-20251211-00003174</t>
  </si>
  <si>
    <t>ETA 5 min</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</si>
  <si>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</si>
  <si>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</si>
  <si>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</si>
  <si>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</si>
  <si>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</si>
  <si>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</si>
  <si>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</si>
  <si>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</si>
  <si>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</si>
  <si>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</si>
  <si>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</si>
  <si>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PCM-20251211-00001401</t>
  </si>
  <si>
    <t xml:space="preserve">Sector Flapping , Site Located inside Safa palace and access issue due to permit expired </t>
  </si>
  <si>
    <t>PCM-20251211-00002901</t>
  </si>
  <si>
    <t>USF Site under Night Access Issue , Team will check early morning</t>
  </si>
  <si>
    <t>TT-20251211-03153</t>
  </si>
  <si>
    <t>Site located inside CRCC and access only allowed during working hours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</si>
</sst>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1"/>
      <color theme="1"/>
      <name val="Calibri"/>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0" fontId="0" fillId="0" borderId="8" xfId="0" applyBorder="1"/>
    <xf numFmtId="164" fontId="9" fillId="10" borderId="10" xfId="0" applyNumberFormat="1" applyFont="1" applyFill="1" applyBorder="1" applyAlignment="1">
      <alignment horizontal="center" vertical="center"/>
    </xf>
    <xf numFmtId="0" fontId="7" fillId="9" borderId="9" xfId="0" applyFont="1" applyFill="1" applyBorder="1" applyAlignment="1">
      <alignment horizontal="center" vertical="center" wrapText="1"/>
    </xf>
    <xf numFmtId="165" fontId="18" fillId="11" borderId="15" xfId="0" applyNumberFormat="1" applyFont="1" applyFill="1" applyBorder="1" applyAlignment="1">
      <alignment horizontal="center" vertical="center" wrapText="1"/>
    </xf>
    <xf numFmtId="165" fontId="7" fillId="9" borderId="12" xfId="0" applyNumberFormat="1" applyFont="1" applyFill="1" applyBorder="1" applyAlignment="1">
      <alignment horizontal="center" vertical="center" wrapText="1"/>
    </xf>
    <xf numFmtId="0" fontId="8" fillId="9" borderId="12" xfId="0" applyFont="1" applyFill="1" applyBorder="1" applyAlignment="1">
      <alignment horizontal="center" vertical="center" wrapText="1"/>
    </xf>
    <xf numFmtId="0" fontId="8" fillId="9" borderId="12" xfId="0" applyFont="1" applyFill="1" applyBorder="1" applyAlignment="1">
      <alignment horizontal="center" vertical="center"/>
    </xf>
    <xf numFmtId="0" fontId="31" fillId="0" borderId="0" xfId="0" applyFont="1"/>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35" totalsRowShown="0" headerRowDxfId="97" dataDxfId="96" headerRowBorderDxfId="94" tableBorderDxfId="95" totalsRowBorderDxfId="93">
  <autoFilter ref="A1:L13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07" totalsRowShown="0" headerRowDxfId="80" dataDxfId="79" headerRowBorderDxfId="77" tableBorderDxfId="78" totalsRowBorderDxfId="76">
  <autoFilter ref="A1:L20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1" totalsRowShown="0" headerRowDxfId="63" dataDxfId="62" headerRowBorderDxfId="60" tableBorderDxfId="61">
  <autoFilter ref="A1:L8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9" totalsRowShown="0" headerRowDxfId="47" dataDxfId="46" headerRowBorderDxfId="44" tableBorderDxfId="45" totalsRowBorderDxfId="43">
  <autoFilter ref="A1:L5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73" totalsRowShown="0" headerRowDxfId="30" dataDxfId="29" headerRowBorderDxfId="27" tableBorderDxfId="28">
  <autoFilter ref="A1:M7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51" totalsRowShown="0" headerRowDxfId="13" tableBorderDxfId="12">
  <autoFilter ref="A1:L351"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35"/>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339.95624733796285</v>
      </c>
      <c r="H2" s="73">
        <v>45662.943402777775</v>
      </c>
      <c r="I2" s="56" t="str">
        <f>IFERROR(VLOOKUP(D2,DB!A:F,6,0),"")</f>
        <v>Generator-SG</v>
      </c>
      <c r="J2" s="56" t="str">
        <f>IFERROR(VLOOKUP(D2,DB!A:G,7,0),"")</f>
        <v>Dead</v>
      </c>
      <c r="K2" s="64" t="s">
        <v>39107</v>
      </c>
      <c r="L2" s="62" t="str">
        <f>IFERROR(VLOOKUP(D2,DB!A:I,9,0),"")</f>
        <v>Latis</v>
      </c>
    </row>
    <row r="3" spans="1:15" ht="15" customHeight="1">
      <c r="A3" s="124"/>
      <c r="B3" s="123" t="str">
        <f>IFERROR(VLOOKUP(D3,DB!A:K,11,0),"")</f>
        <v/>
      </c>
      <c r="C3" s="123"/>
      <c r="D3" s="56"/>
      <c r="E3" s="122"/>
      <c r="F3" s="121"/>
      <c r="G3" s="120">
        <f ca="1">IFERROR(NOW()-F3,"-")</f>
        <v>46002.904673263889</v>
      </c>
      <c r="H3" s="121"/>
      <c r="I3" s="123" t="str">
        <f>IFERROR(VLOOKUP(D3,DB!A:F,6,0),"")</f>
        <v/>
      </c>
      <c r="J3" s="123" t="str">
        <f>IFERROR(VLOOKUP(D3,DB!A:G,7,0),"")</f>
        <v/>
      </c>
      <c r="K3" s="119"/>
      <c r="L3" s="118" t="str">
        <f>IFERROR(VLOOKUP(D3,DB!A:I,9,0),"")</f>
        <v/>
      </c>
    </row>
    <row r="4" spans="1:15" ht="15" customHeight="1">
      <c r="A4" s="124"/>
      <c r="B4" s="123" t="str">
        <f>IFERROR(VLOOKUP(D4,DB!A:K,11,0),"")</f>
        <v/>
      </c>
      <c r="C4" s="123"/>
      <c r="D4" s="56"/>
      <c r="E4" s="122"/>
      <c r="F4" s="121"/>
      <c r="G4" s="120">
        <f ca="1">IFERROR(NOW()-F4,"-")</f>
        <v>46002.904673263889</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46002.904673263889</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46002.904673263889</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46002.904673263889</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46002.904673263889</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46002.904673263889</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46002.904673263889</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46002.904673263889</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46002.904673263889</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46002.904673263889</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46002.904673263889</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46002.904673263889</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46002.904673263889</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46002.904673263889</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46002.904673263889</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46002.904673263889</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46002.904673263889</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46002.904673263889</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46002.904673263889</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46002.904673263889</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46002.904673263889</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46002.904673263889</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46002.904673263889</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46002.904673263889</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46002.904673263889</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46002.904673263889</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46002.904673263889</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46002.904673263889</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46002.904673263889</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46002.904673263889</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46002.904673263889</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46002.904673263889</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46002.904673263889</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46002.904673263889</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46002.904673263889</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46002.904673263889</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46002.904673263889</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46002.904673263889</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46002.904673263889</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46002.904673263889</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46002.904673263889</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46002.904673263889</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46002.904673263889</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46002.904673263889</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46002.904673263889</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46002.904673263889</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46002.904673263889</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46002.904673263889</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46002.904673263889</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46002.904673263889</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46002.904673263889</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46002.904673263889</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46002.904673263889</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46002.904673263889</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46002.904673263889</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46002.904673263889</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46002.904673263889</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46002.904673263889</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46002.904673263889</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46002.904673263889</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46002.904673263889</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46002.904673263889</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46002.904673263889</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46002.904673263889</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46002.904673263889</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46002.904673263889</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46002.904673263889</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46002.904673263889</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46002.904673263889</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46002.904673263889</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46002.904673263889</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46002.904673263889</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46002.904673263889</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46002.904673263889</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46002.904673263889</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46002.904673263889</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46002.904673263889</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46002.904673263889</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46002.904673263889</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46002.904673263889</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46002.904673263889</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46002.904673263889</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46002.904673263889</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46002.904673263889</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46002.904673263889</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46002.904673263889</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46002.904673263889</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46002.904673263889</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46002.904673263889</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46002.904673263889</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46002.904673263889</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46002.904673263889</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46002.904673263889</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46002.904673263889</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46002.904673263889</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46002.904673263889</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46002.904673263889</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46002.904673263889</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46002.904673263889</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46002.904673263889</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46002.904673263889</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46002.904673263889</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46002.904673263889</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46002.904673263889</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46002.904673263889</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46002.904673263889</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46002.904673263889</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46002.904673263889</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46002.904673263889</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46002.904673263889</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46002.904673263889</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46002.904673263889</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46002.904673263889</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46002.904673263889</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46002.904673263889</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46002.904673263889</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46002.904673263889</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46002.904673263889</v>
      </c>
      <c r="H121" s="121"/>
      <c r="I121" s="123" t="str">
        <f>IFERROR(VLOOKUP(D121,DB!A:F,6,0),"")</f>
        <v/>
      </c>
      <c r="J121" s="123" t="str">
        <f>IFERROR(VLOOKUP(D121,DB!A:G,7,0),"")</f>
        <v/>
      </c>
      <c r="K121" s="119"/>
      <c r="L121" s="118" t="str">
        <f>IFERROR(VLOOKUP(D121,DB!A:I,9,0),"")</f>
        <v/>
      </c>
    </row>
    <row r="122" spans="1:12" ht="15" customHeight="1">
      <c r="A122" s="124"/>
      <c r="B122" s="123" t="str">
        <f>IFERROR(VLOOKUP(D122,DB!A:K,11,0),"")</f>
        <v/>
      </c>
      <c r="C122" s="123"/>
      <c r="D122" s="56"/>
      <c r="E122" s="122"/>
      <c r="F122" s="121"/>
      <c r="G122" s="120">
        <f ca="1">IFERROR(NOW()-F122,"-")</f>
        <v>46002.904673263889</v>
      </c>
      <c r="H122" s="121"/>
      <c r="I122" s="123" t="str">
        <f>IFERROR(VLOOKUP(D122,DB!A:F,6,0),"")</f>
        <v/>
      </c>
      <c r="J122" s="123" t="str">
        <f>IFERROR(VLOOKUP(D122,DB!A:G,7,0),"")</f>
        <v/>
      </c>
      <c r="K122" s="119"/>
      <c r="L122" s="118" t="str">
        <f>IFERROR(VLOOKUP(D122,DB!A:I,9,0),"")</f>
        <v/>
      </c>
    </row>
    <row r="123" spans="1:12" ht="15" customHeight="1">
      <c r="A123" s="124"/>
      <c r="B123" s="123" t="str">
        <f>IFERROR(VLOOKUP(D123,DB!A:K,11,0),"")</f>
        <v/>
      </c>
      <c r="C123" s="123"/>
      <c r="D123" s="56"/>
      <c r="E123" s="122"/>
      <c r="F123" s="121"/>
      <c r="G123" s="120">
        <f ca="1">IFERROR(NOW()-F123,"-")</f>
        <v>46002.904673263889</v>
      </c>
      <c r="H123" s="121"/>
      <c r="I123" s="123" t="str">
        <f>IFERROR(VLOOKUP(D123,DB!A:F,6,0),"")</f>
        <v/>
      </c>
      <c r="J123" s="123" t="str">
        <f>IFERROR(VLOOKUP(D123,DB!A:G,7,0),"")</f>
        <v/>
      </c>
      <c r="K123" s="119"/>
      <c r="L123" s="118" t="str">
        <f>IFERROR(VLOOKUP(D123,DB!A:I,9,0),"")</f>
        <v/>
      </c>
    </row>
    <row r="124" spans="1:12" ht="15" customHeight="1">
      <c r="A124" s="124"/>
      <c r="B124" s="123" t="str">
        <f>IFERROR(VLOOKUP(D124,DB!A:K,11,0),"")</f>
        <v/>
      </c>
      <c r="C124" s="123"/>
      <c r="D124" s="56"/>
      <c r="E124" s="122"/>
      <c r="F124" s="121"/>
      <c r="G124" s="120">
        <f ca="1">IFERROR(NOW()-F124,"-")</f>
        <v>46002.904673263889</v>
      </c>
      <c r="H124" s="121"/>
      <c r="I124" s="123" t="str">
        <f>IFERROR(VLOOKUP(D124,DB!A:F,6,0),"")</f>
        <v/>
      </c>
      <c r="J124" s="123" t="str">
        <f>IFERROR(VLOOKUP(D124,DB!A:G,7,0),"")</f>
        <v/>
      </c>
      <c r="K124" s="119"/>
      <c r="L124" s="118" t="str">
        <f>IFERROR(VLOOKUP(D124,DB!A:I,9,0),"")</f>
        <v/>
      </c>
    </row>
    <row r="125" spans="1:12" ht="15" customHeight="1">
      <c r="A125" s="124"/>
      <c r="B125" s="123" t="str">
        <f>IFERROR(VLOOKUP(D125,DB!A:K,11,0),"")</f>
        <v/>
      </c>
      <c r="C125" s="123"/>
      <c r="D125" s="56"/>
      <c r="E125" s="122"/>
      <c r="F125" s="121"/>
      <c r="G125" s="120">
        <f ca="1">IFERROR(NOW()-F125,"-")</f>
        <v>46002.904673263889</v>
      </c>
      <c r="H125" s="121"/>
      <c r="I125" s="123" t="str">
        <f>IFERROR(VLOOKUP(D125,DB!A:F,6,0),"")</f>
        <v/>
      </c>
      <c r="J125" s="123" t="str">
        <f>IFERROR(VLOOKUP(D125,DB!A:G,7,0),"")</f>
        <v/>
      </c>
      <c r="K125" s="119"/>
      <c r="L125" s="118" t="str">
        <f>IFERROR(VLOOKUP(D125,DB!A:I,9,0),"")</f>
        <v/>
      </c>
    </row>
    <row r="126" spans="1:12" ht="15" customHeight="1">
      <c r="A126" s="124"/>
      <c r="B126" s="123" t="str">
        <f>IFERROR(VLOOKUP(D126,DB!A:K,11,0),"")</f>
        <v/>
      </c>
      <c r="C126" s="123"/>
      <c r="D126" s="56"/>
      <c r="E126" s="122"/>
      <c r="F126" s="121"/>
      <c r="G126" s="120">
        <f ca="1">IFERROR(NOW()-F126,"-")</f>
        <v>46002.904673263889</v>
      </c>
      <c r="H126" s="121"/>
      <c r="I126" s="123" t="str">
        <f>IFERROR(VLOOKUP(D126,DB!A:F,6,0),"")</f>
        <v/>
      </c>
      <c r="J126" s="123" t="str">
        <f>IFERROR(VLOOKUP(D126,DB!A:G,7,0),"")</f>
        <v/>
      </c>
      <c r="K126" s="119"/>
      <c r="L126" s="118" t="str">
        <f>IFERROR(VLOOKUP(D126,DB!A:I,9,0),"")</f>
        <v/>
      </c>
    </row>
    <row r="127" spans="1:12" ht="15" customHeight="1">
      <c r="A127" s="124"/>
      <c r="B127" s="123" t="str">
        <f>IFERROR(VLOOKUP(D127,DB!A:K,11,0),"")</f>
        <v/>
      </c>
      <c r="C127" s="123"/>
      <c r="D127" s="56"/>
      <c r="E127" s="122"/>
      <c r="F127" s="121"/>
      <c r="G127" s="120">
        <f ca="1">IFERROR(NOW()-F127,"-")</f>
        <v>46002.904673263889</v>
      </c>
      <c r="H127" s="121"/>
      <c r="I127" s="123" t="str">
        <f>IFERROR(VLOOKUP(D127,DB!A:F,6,0),"")</f>
        <v/>
      </c>
      <c r="J127" s="123" t="str">
        <f>IFERROR(VLOOKUP(D127,DB!A:G,7,0),"")</f>
        <v/>
      </c>
      <c r="K127" s="119"/>
      <c r="L127" s="118" t="str">
        <f>IFERROR(VLOOKUP(D127,DB!A:I,9,0),"")</f>
        <v/>
      </c>
    </row>
    <row r="128" spans="1:12" ht="15" customHeight="1">
      <c r="A128" s="124"/>
      <c r="B128" s="123" t="str">
        <f>IFERROR(VLOOKUP(D128,DB!A:K,11,0),"")</f>
        <v/>
      </c>
      <c r="C128" s="123"/>
      <c r="D128" s="56"/>
      <c r="E128" s="122"/>
      <c r="F128" s="121"/>
      <c r="G128" s="120">
        <f ca="1">IFERROR(NOW()-F128,"-")</f>
        <v>46002.904673263889</v>
      </c>
      <c r="H128" s="121"/>
      <c r="I128" s="123" t="str">
        <f>IFERROR(VLOOKUP(D128,DB!A:F,6,0),"")</f>
        <v/>
      </c>
      <c r="J128" s="123" t="str">
        <f>IFERROR(VLOOKUP(D128,DB!A:G,7,0),"")</f>
        <v/>
      </c>
      <c r="K128" s="119"/>
      <c r="L128" s="118" t="str">
        <f>IFERROR(VLOOKUP(D128,DB!A:I,9,0),"")</f>
        <v/>
      </c>
    </row>
    <row r="129" spans="1:12" ht="15" customHeight="1">
      <c r="A129" s="124"/>
      <c r="B129" s="123" t="str">
        <f>IFERROR(VLOOKUP(D129,DB!A:K,11,0),"")</f>
        <v/>
      </c>
      <c r="C129" s="123"/>
      <c r="D129" s="56"/>
      <c r="E129" s="122"/>
      <c r="F129" s="121"/>
      <c r="G129" s="120">
        <f ca="1">IFERROR(NOW()-F129,"-")</f>
        <v>46002.904673263889</v>
      </c>
      <c r="H129" s="121"/>
      <c r="I129" s="123" t="str">
        <f>IFERROR(VLOOKUP(D129,DB!A:F,6,0),"")</f>
        <v/>
      </c>
      <c r="J129" s="123" t="str">
        <f>IFERROR(VLOOKUP(D129,DB!A:G,7,0),"")</f>
        <v/>
      </c>
      <c r="K129" s="119"/>
      <c r="L129" s="118" t="str">
        <f>IFERROR(VLOOKUP(D129,DB!A:I,9,0),"")</f>
        <v/>
      </c>
    </row>
    <row r="130" spans="1:12" ht="15" customHeight="1">
      <c r="A130" s="124"/>
      <c r="B130" s="123" t="str">
        <f>IFERROR(VLOOKUP(D130,DB!A:K,11,0),"")</f>
        <v/>
      </c>
      <c r="C130" s="123"/>
      <c r="D130" s="56"/>
      <c r="E130" s="122"/>
      <c r="F130" s="121"/>
      <c r="G130" s="120">
        <f ca="1">IFERROR(NOW()-F130,"-")</f>
        <v>46002.904673263889</v>
      </c>
      <c r="H130" s="121"/>
      <c r="I130" s="123" t="str">
        <f>IFERROR(VLOOKUP(D130,DB!A:F,6,0),"")</f>
        <v/>
      </c>
      <c r="J130" s="123" t="str">
        <f>IFERROR(VLOOKUP(D130,DB!A:G,7,0),"")</f>
        <v/>
      </c>
      <c r="K130" s="119"/>
      <c r="L130" s="118" t="str">
        <f>IFERROR(VLOOKUP(D130,DB!A:I,9,0),"")</f>
        <v/>
      </c>
    </row>
    <row r="131" spans="1:12" ht="15" customHeight="1">
      <c r="A131" s="124"/>
      <c r="B131" s="123" t="str">
        <f>IFERROR(VLOOKUP(D131,DB!A:K,11,0),"")</f>
        <v/>
      </c>
      <c r="C131" s="123"/>
      <c r="D131" s="56"/>
      <c r="E131" s="122"/>
      <c r="F131" s="121"/>
      <c r="G131" s="120">
        <f ca="1">IFERROR(NOW()-F131,"-")</f>
        <v>46002.904673263889</v>
      </c>
      <c r="H131" s="121"/>
      <c r="I131" s="123" t="str">
        <f>IFERROR(VLOOKUP(D131,DB!A:F,6,0),"")</f>
        <v/>
      </c>
      <c r="J131" s="123" t="str">
        <f>IFERROR(VLOOKUP(D131,DB!A:G,7,0),"")</f>
        <v/>
      </c>
      <c r="K131" s="119"/>
      <c r="L131" s="118" t="str">
        <f>IFERROR(VLOOKUP(D131,DB!A:I,9,0),"")</f>
        <v/>
      </c>
    </row>
    <row r="132" spans="1:12" ht="15" customHeight="1">
      <c r="A132" s="124"/>
      <c r="B132" s="123" t="str">
        <f>IFERROR(VLOOKUP(D132,DB!A:K,11,0),"")</f>
        <v/>
      </c>
      <c r="C132" s="123"/>
      <c r="D132" s="56"/>
      <c r="E132" s="122"/>
      <c r="F132" s="121"/>
      <c r="G132" s="120">
        <f ca="1">IFERROR(NOW()-F132,"-")</f>
        <v>46002.904673263889</v>
      </c>
      <c r="H132" s="121"/>
      <c r="I132" s="123" t="str">
        <f>IFERROR(VLOOKUP(D132,DB!A:F,6,0),"")</f>
        <v/>
      </c>
      <c r="J132" s="123" t="str">
        <f>IFERROR(VLOOKUP(D132,DB!A:G,7,0),"")</f>
        <v/>
      </c>
      <c r="K132" s="119"/>
      <c r="L132" s="118" t="str">
        <f>IFERROR(VLOOKUP(D132,DB!A:I,9,0),"")</f>
        <v/>
      </c>
    </row>
    <row r="133" spans="1:12" ht="15" customHeight="1">
      <c r="A133" s="124"/>
      <c r="B133" s="123" t="str">
        <f>IFERROR(VLOOKUP(D133,DB!A:K,11,0),"")</f>
        <v/>
      </c>
      <c r="C133" s="123"/>
      <c r="D133" s="56"/>
      <c r="E133" s="122"/>
      <c r="F133" s="121"/>
      <c r="G133" s="120">
        <f ca="1">IFERROR(NOW()-F133,"-")</f>
        <v>46002.904673263889</v>
      </c>
      <c r="H133" s="121"/>
      <c r="I133" s="123" t="str">
        <f>IFERROR(VLOOKUP(D133,DB!A:F,6,0),"")</f>
        <v/>
      </c>
      <c r="J133" s="123" t="str">
        <f>IFERROR(VLOOKUP(D133,DB!A:G,7,0),"")</f>
        <v/>
      </c>
      <c r="K133" s="119"/>
      <c r="L133" s="118" t="str">
        <f>IFERROR(VLOOKUP(D133,DB!A:I,9,0),"")</f>
        <v/>
      </c>
    </row>
    <row r="134" spans="1:12" ht="15" customHeight="1">
      <c r="A134" s="124"/>
      <c r="B134" s="123" t="str">
        <f>IFERROR(VLOOKUP(D134,DB!A:K,11,0),"")</f>
        <v/>
      </c>
      <c r="C134" s="123"/>
      <c r="D134" s="56"/>
      <c r="E134" s="122"/>
      <c r="F134" s="121"/>
      <c r="G134" s="120">
        <f ca="1">IFERROR(NOW()-F134,"-")</f>
        <v>46002.904673263889</v>
      </c>
      <c r="H134" s="121"/>
      <c r="I134" s="123" t="str">
        <f>IFERROR(VLOOKUP(D134,DB!A:F,6,0),"")</f>
        <v/>
      </c>
      <c r="J134" s="123" t="str">
        <f>IFERROR(VLOOKUP(D134,DB!A:G,7,0),"")</f>
        <v/>
      </c>
      <c r="K134" s="119"/>
      <c r="L134" s="118" t="str">
        <f>IFERROR(VLOOKUP(D134,DB!A:I,9,0),"")</f>
        <v/>
      </c>
    </row>
    <row r="135" spans="1:12" ht="15" customHeight="1">
      <c r="A135" s="124"/>
      <c r="B135" s="123" t="str">
        <f>IFERROR(VLOOKUP(D135,DB!A:K,11,0),"")</f>
        <v/>
      </c>
      <c r="C135" s="123"/>
      <c r="D135" s="56"/>
      <c r="E135" s="122"/>
      <c r="F135" s="121"/>
      <c r="G135" s="120">
        <f ca="1">IFERROR(NOW()-F135,"-")</f>
        <v>46002.904673263889</v>
      </c>
      <c r="H135" s="121"/>
      <c r="I135" s="123" t="str">
        <f>IFERROR(VLOOKUP(D135,DB!A:F,6,0),"")</f>
        <v/>
      </c>
      <c r="J135" s="123" t="str">
        <f>IFERROR(VLOOKUP(D135,DB!A:G,7,0),"")</f>
        <v/>
      </c>
      <c r="K135" s="119"/>
      <c r="L135" s="118" t="str">
        <f>IFERROR(VLOOKUP(D135,DB!A:I,9,0),"")</f>
        <v/>
      </c>
    </row>
  </sheetData>
  <customSheetViews>
    <customSheetView guid="{F6042A99-DD27-4453-835D-0834D95730CC}" filter="1" showAutoFilter="1">
      <pageMargins left="0" right="0" top="0" bottom="0" header="0" footer="0"/>
      <autoFilter ref="B1:M1" xr:uid="{C9EA11EE-CBAC-4FDA-98C5-384AF9BC2B1B}"/>
    </customSheetView>
  </customSheetViews>
  <dataValidations count="2">
    <dataValidation allowBlank="1" showInputMessage="1" showErrorMessage="1" sqref="E1" xr:uid="{5DBA255D-CDD9-49FB-AD3C-AF70AB4EE696}"/>
    <dataValidation type="list" allowBlank="1" showInputMessage="1" showErrorMessage="1" sqref="E2:E13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07"/>
  <sheetViews>
    <sheetView tabSelected="1" workbookViewId="0">
      <selection activeCell="D7" sqref="D7"/>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177.90483530092752</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18.517254282407521</v>
      </c>
      <c r="H4" s="97">
        <v>45984.381168981483</v>
      </c>
      <c r="I4" s="18" t="str">
        <f>IFERROR(VLOOKUP(D4,DB!A:F,6,0),"")</f>
        <v>SCECO</v>
      </c>
      <c r="J4" s="18" t="str">
        <f>IFERROR(VLOOKUP(D4,DB!A:G,7,0),"")</f>
        <v>Vandalized</v>
      </c>
      <c r="K4" s="19" t="s">
        <v>39115</v>
      </c>
      <c r="L4" s="18" t="str">
        <f>IFERROR(VLOOKUP(D4,DB!A:I,9,0),"")</f>
        <v>Latis</v>
      </c>
    </row>
    <row r="5" spans="1:12" s="149" customFormat="1" ht="28.5" customHeight="1">
      <c r="A5" s="150" t="s">
        <v>39116</v>
      </c>
      <c r="B5" s="58" t="str">
        <f>IFERROR(VLOOKUP(D5,DB!A:K,11,0),"")</f>
        <v>R2</v>
      </c>
      <c r="C5" s="58">
        <v>1</v>
      </c>
      <c r="D5" s="58" t="s">
        <v>22828</v>
      </c>
      <c r="E5" s="81" t="s">
        <v>39117</v>
      </c>
      <c r="F5" s="71">
        <v>45997.355381944442</v>
      </c>
      <c r="G5" s="72">
        <f ca="1">IFERROR(NOW()-F5,"-")</f>
        <v>5.5492913194466382</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1</v>
      </c>
      <c r="D6" s="18" t="s">
        <v>27889</v>
      </c>
      <c r="E6" s="81" t="s">
        <v>39106</v>
      </c>
      <c r="F6" s="97">
        <v>46000.831909722219</v>
      </c>
      <c r="G6" s="98">
        <f ca="1">IFERROR(NOW()-F6,"-")</f>
        <v>2.0727635416697012</v>
      </c>
      <c r="H6" s="97">
        <v>46001.70820601852</v>
      </c>
      <c r="I6" s="18" t="str">
        <f>IFERROR(VLOOKUP(D6,DB!A:F,6,0),"")</f>
        <v>SCECO-Rental-Genset</v>
      </c>
      <c r="J6" s="18" t="str">
        <f>IFERROR(VLOOKUP(D6,DB!A:G,7,0),"")</f>
        <v>In progress</v>
      </c>
      <c r="K6" s="19" t="s">
        <v>39120</v>
      </c>
      <c r="L6" s="18" t="str">
        <f>IFERROR(VLOOKUP(D6,DB!A:I,9,0),"")</f>
        <v>Latis</v>
      </c>
    </row>
    <row r="7" spans="1:12" ht="31.5" customHeight="1">
      <c r="A7" s="96"/>
      <c r="B7" s="18" t="str">
        <f>IFERROR(VLOOKUP(D7,DB!A:K,11,0),"")</f>
        <v/>
      </c>
      <c r="C7" s="18"/>
      <c r="D7" s="18"/>
      <c r="E7" s="81"/>
      <c r="F7" s="97"/>
      <c r="G7" s="98">
        <f ca="1">IFERROR(NOW()-F7,"-")</f>
        <v>46002.904673263889</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46002.904673263889</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46002.904673263889</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46002.904673263889</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46002.904673263889</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46002.904673263889</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46002.904673263889</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46002.904673263889</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46002.904673263889</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46002.904673263889</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46002.904673263889</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46002.904673263889</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46002.904673263889</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46002.904673263889</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46002.904673263889</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46002.904673263889</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46002.904673263889</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46002.904673263889</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46002.904673263889</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46002.904673263889</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46002.904673263889</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46002.904673263889</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46002.904673263889</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46002.904673263889</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46002.904673263889</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46002.904673263889</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46002.904673263889</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46002.904673263889</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46002.904673263889</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46002.904673263889</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46002.904673263889</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46002.904673263889</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46002.904673263889</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46002.904673263889</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46002.904673263889</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46002.904673263889</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46002.904673263889</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46002.904673263889</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46002.904673263889</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46002.904673263889</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46002.904673263889</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46002.904673263889</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46002.904673263889</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46002.904673263889</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46002.904673263889</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46002.904673263889</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46002.904673263889</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46002.904673263889</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46002.904673263889</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46002.904673263889</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46002.904673263889</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46002.904673263889</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46002.904673263889</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46002.904673263889</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46002.904673263889</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46002.904673263889</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46002.904673263889</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46002.904673263889</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46002.904673263889</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46002.904673263889</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46002.904673263889</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46002.904673263889</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46002.904673263889</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46002.904673263889</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46002.904673263889</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46002.904673263889</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46002.904673263889</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46002.904673263889</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46002.904673263889</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46002.904673263889</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46002.904673263889</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46002.904673263889</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46002.904673263889</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46002.904673263889</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46002.904673263889</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46002.904673263889</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46002.904673263889</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46002.904673263889</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46002.904673263889</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46002.904673263889</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46002.904673263889</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46002.904673263889</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46002.904673263889</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46002.904673263889</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46002.904673263889</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46002.904673263889</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46002.904673263889</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46002.904673263889</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46002.904673263889</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46002.904673263889</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46002.904673263889</v>
      </c>
      <c r="H97" s="97"/>
      <c r="I97" s="18" t="str">
        <f>IFERROR(VLOOKUP(D97,DB!A:F,6,0),"")</f>
        <v/>
      </c>
      <c r="J97" s="18" t="str">
        <f>IFERROR(VLOOKUP(D97,DB!A:G,7,0),"")</f>
        <v/>
      </c>
      <c r="K97" s="19"/>
      <c r="L97" s="18" t="str">
        <f>IFERROR(VLOOKUP(D97,DB!A:I,9,0),"")</f>
        <v/>
      </c>
    </row>
    <row r="98" spans="1:12" ht="31.5" customHeight="1">
      <c r="A98" s="144"/>
      <c r="B98" s="145" t="str">
        <f>IFERROR(VLOOKUP(D98,DB!A:K,11,0),"")</f>
        <v/>
      </c>
      <c r="C98" s="145"/>
      <c r="D98" s="145"/>
      <c r="E98" s="145"/>
      <c r="F98" s="146"/>
      <c r="G98" s="147">
        <f ca="1">IFERROR(NOW()-F98,"-")</f>
        <v>46002.904673263889</v>
      </c>
      <c r="H98" s="146"/>
      <c r="I98" s="145" t="str">
        <f>IFERROR(VLOOKUP(D98,DB!A:F,6,0),"")</f>
        <v/>
      </c>
      <c r="J98" s="145" t="str">
        <f>IFERROR(VLOOKUP(D98,DB!A:G,7,0),"")</f>
        <v/>
      </c>
      <c r="K98" s="148"/>
      <c r="L98" s="145" t="str">
        <f>IFERROR(VLOOKUP(D98,DB!A:I,9,0),"")</f>
        <v/>
      </c>
    </row>
    <row r="99" spans="1:12" ht="31.5" customHeight="1">
      <c r="A99" s="96"/>
      <c r="B99" s="18" t="str">
        <f>IFERROR(VLOOKUP(D99,DB!A:K,11,0),"")</f>
        <v/>
      </c>
      <c r="C99" s="18"/>
      <c r="D99" s="18"/>
      <c r="E99" s="18"/>
      <c r="F99" s="97"/>
      <c r="G99" s="98">
        <f ca="1">IFERROR(NOW()-F99,"-")</f>
        <v>46002.904673263889</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46002.904673263889</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46002.904673263889</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46002.904673263889</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46002.904673263889</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46002.904673263889</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46002.904673263889</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46002.904673263889</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46002.904673263889</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46002.904673263889</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46002.904673263889</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46002.904673263889</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46002.904673263889</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46002.904673263889</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46002.904673263889</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46002.904673263889</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46002.904673263889</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46002.904673263889</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46002.904673263889</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46002.904673263889</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46002.904673263889</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46002.904673263889</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46002.904673263889</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46002.904673263889</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46002.904673263889</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46002.904673263889</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46002.904673263889</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46002.904673263889</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46002.904673263889</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46002.904673263889</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46002.904673263889</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46002.904673263889</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46002.904673263889</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46002.904673263889</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46002.904673263889</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46002.904673263889</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46002.904673263889</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46002.904673263889</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46002.904673263889</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46002.904673263889</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46002.904673263889</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46002.904673263889</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46002.904673263889</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46002.904673263889</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46002.904673263889</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46002.904673263889</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46002.904673263889</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46002.904673263889</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46002.904673263889</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46002.904673263889</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46002.904673263889</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46002.904673263889</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46002.904673263889</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46002.904673263889</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46002.904673263889</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46002.904673263889</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46002.904673263889</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46002.904673263889</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46002.904673263889</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46002.904673263889</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46002.904673263889</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46002.904673263889</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46002.904673263889</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46002.904673263889</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46002.904673263889</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46002.904673263889</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46002.904673263889</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46002.904673263889</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46002.904673263889</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46002.904673263889</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46002.904673263889</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46002.904673263889</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46002.904673263889</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46002.904673263889</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46002.904673263889</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46002.904673263889</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46002.904673263889</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46002.904673263889</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46002.904673263889</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46002.904673263889</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46002.904673263889</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46002.904673263889</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46002.904673263889</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46002.904673263889</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46002.904673263889</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46002.904673263889</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46002.904673263889</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46002.904673263889</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46002.904673263889</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46002.904673263889</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46002.904673263889</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46002.904673263889</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46002.904673263889</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46002.904673263889</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46002.904673263889</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46002.904673263889</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46002.904673263889</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46002.904673263889</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46002.904673263889</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46002.904673263889</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46002.904673263889</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46002.904673263889</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46002.904673263889</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46002.904673263889</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46002.904673263889</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46002.904673263889</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46002.904673263889</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46002.904673263889</v>
      </c>
      <c r="H206" s="97"/>
      <c r="I206" s="18" t="str">
        <f>IFERROR(VLOOKUP(D206,DB!A:F,6,0),"")</f>
        <v/>
      </c>
      <c r="J206" s="18" t="str">
        <f>IFERROR(VLOOKUP(D206,DB!A:G,7,0),"")</f>
        <v/>
      </c>
      <c r="K206" s="19"/>
      <c r="L206" s="18" t="str">
        <f>IFERROR(VLOOKUP(D206,DB!A:I,9,0),"")</f>
        <v/>
      </c>
    </row>
    <row r="207" spans="1:12" ht="31.5" customHeight="1">
      <c r="A207" s="144"/>
      <c r="B207" s="145" t="str">
        <f>IFERROR(VLOOKUP(D207,DB!A:K,11,0),"")</f>
        <v/>
      </c>
      <c r="C207" s="145"/>
      <c r="D207" s="145"/>
      <c r="E207" s="145"/>
      <c r="F207" s="146"/>
      <c r="G207" s="147">
        <f ca="1">IFERROR(NOW()-F207,"-")</f>
        <v>46002.904673263889</v>
      </c>
      <c r="H207" s="146"/>
      <c r="I207" s="145" t="str">
        <f>IFERROR(VLOOKUP(D207,DB!A:F,6,0),"")</f>
        <v/>
      </c>
      <c r="J207" s="145" t="str">
        <f>IFERROR(VLOOKUP(D207,DB!A:G,7,0),"")</f>
        <v/>
      </c>
      <c r="K207" s="148"/>
      <c r="L207" s="145" t="str">
        <f>IFERROR(VLOOKUP(D207,DB!A:I,9,0),"")</f>
        <v/>
      </c>
    </row>
  </sheetData>
  <dataValidations count="2">
    <dataValidation allowBlank="1" showInputMessage="1" showErrorMessage="1" sqref="E1" xr:uid="{4D935161-CDD3-4592-B877-3FB59C99E142}"/>
    <dataValidation type="list" allowBlank="1" showInputMessage="1" showErrorMessage="1" sqref="E3:E7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1"/>
  <sheetViews>
    <sheetView workbookViewId="0">
      <selection activeCell="J19" sqref="J19"/>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59" t="s">
        <v>39101</v>
      </c>
      <c r="I1" s="112" t="s">
        <v>39102</v>
      </c>
      <c r="J1" s="112" t="s">
        <v>39103</v>
      </c>
      <c r="K1" s="57" t="s">
        <v>39104</v>
      </c>
      <c r="L1" s="27" t="s">
        <v>8</v>
      </c>
      <c r="M1" s="28"/>
    </row>
    <row r="2" spans="1:13" ht="15" customHeight="1">
      <c r="A2" s="19"/>
      <c r="B2" s="58" t="str">
        <f>IFERROR(VLOOKUP(D2,DB!A:K,11,0),"")</f>
        <v/>
      </c>
      <c r="C2" s="18"/>
      <c r="D2" s="18" t="str">
        <f>IFERROR(VLOOKUP(#REF!,DB!#REF!,7,0),"")</f>
        <v/>
      </c>
      <c r="E2" s="18"/>
      <c r="F2" s="163"/>
      <c r="G2" s="157">
        <f t="shared" ref="G2:G14" ca="1" si="0">IFERROR(NOW()-F2,"-")</f>
        <v>46002.904673263889</v>
      </c>
      <c r="H2" s="156"/>
      <c r="I2" s="156"/>
      <c r="J2" s="156"/>
      <c r="K2" s="158"/>
      <c r="L2" s="23" t="str">
        <f>IFERROR(VLOOKUP(D2,DB!A:I,9,0),"")</f>
        <v/>
      </c>
    </row>
    <row r="3" spans="1:13" ht="15" customHeight="1">
      <c r="A3" s="19"/>
      <c r="B3" s="58" t="str">
        <f>IFERROR(VLOOKUP(D3,DB!A:K,11,0),"")</f>
        <v/>
      </c>
      <c r="C3" s="18"/>
      <c r="D3" s="18" t="str">
        <f>IFERROR(VLOOKUP(#REF!,DB!#REF!,7,0),"")</f>
        <v/>
      </c>
      <c r="E3" s="18"/>
      <c r="F3" s="20"/>
      <c r="G3" s="21">
        <f t="shared" ca="1" si="0"/>
        <v>46002.904673263889</v>
      </c>
      <c r="H3" s="160"/>
      <c r="I3" s="161" t="str">
        <f>IFERROR(VLOOKUP(D3,DB!A:F,6,0),"")</f>
        <v/>
      </c>
      <c r="J3" s="162"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46002.904673263889</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46002.904673263889</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46002.904673263889</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46002.904673263889</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46002.904673263889</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46002.904673263889</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46002.904673263889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46002.904673263889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46002.904673263889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46002.904673263889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46002.904673263889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ref="G15:G78" ca="1" si="1">IFERROR(NOW()-F15,"-")</f>
        <v>46002.904673263889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46002.904673263889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46002.904673263889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46002.904673263889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46002.904673263889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46002.904673263889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46002.904673263889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46002.904673263889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46002.904673263889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46002.904673263889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46002.904673263889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46002.904673263889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46002.904673263889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46002.904673263889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46002.904673263889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46002.904673263889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46002.904673263889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46002.904673263889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46002.904673263889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46002.904673263889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46002.904673263889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46002.904673263889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46002.904673263889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46002.904673263889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46002.904673263889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46002.904673263889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46002.904673263889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46002.904673263889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46002.904673263889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46002.904673263889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46002.904673263889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46002.904673263889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46002.904673263889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46002.904673263889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46002.904673263889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46002.904673263889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46002.904673263889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46002.904673263889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46002.904673263889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46002.904673263889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46002.904673263889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46002.904673263889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46002.904673263889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46002.904673263889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46002.904673263889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46002.904673263889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46002.904673263889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46002.904673263889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46002.904673263889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46002.904673263889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46002.904673263889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46002.904673263889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46002.904673263889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46002.904673263889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46002.904673263889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46002.904673263889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46002.904673263889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46002.904673263889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46002.904673263889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46002.904673263889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46002.904673263889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46002.904673263889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46002.904673263889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46002.904673263889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ref="G79:G142" ca="1" si="2">IFERROR(NOW()-F79,"-")</f>
        <v>46002.904673263889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46002.904673263889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46002.904673263889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46002.904673263889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46002.904673263889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46002.904673263889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46002.904673263889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46002.904673263889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46002.904673263889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46002.904673263889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46002.904673263889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46002.904673263889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46002.904673263889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46002.904673263889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46002.904673263889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46002.904673263889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46002.904673263889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46002.904673263889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46002.904673263889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46002.904673263889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46002.904673263889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46002.904673263889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46002.904673263889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46002.904673263889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46002.904673263889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46002.904673263889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46002.904673263889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46002.904673263889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46002.904673263889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46002.904673263889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46002.904673263889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46002.904673263889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46002.904673263889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46002.904673263889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46002.904673263889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46002.904673263889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46002.904673263889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46002.904673263889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46002.904673263889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46002.904673263889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46002.904673263889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46002.904673263889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46002.904673263889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46002.904673263889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46002.904673263889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46002.904673263889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46002.904673263889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46002.904673263889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46002.904673263889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46002.904673263889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46002.904673263889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46002.904673263889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46002.904673263889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46002.904673263889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46002.904673263889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46002.904673263889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46002.904673263889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46002.904673263889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46002.904673263889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46002.904673263889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46002.904673263889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46002.904673263889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46002.904673263889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46002.904673263889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ref="G143:G206" ca="1" si="3">IFERROR(NOW()-F143,"-")</f>
        <v>46002.904673263889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46002.904673263889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46002.904673263889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46002.904673263889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46002.904673263889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46002.904673263889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46002.904673263889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46002.904673263889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46002.904673263889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46002.904673263889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46002.904673263889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46002.904673263889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46002.904673263889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46002.904673263889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46002.904673263889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46002.904673263889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46002.904673263889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46002.904673263889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46002.904673263889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46002.904673263889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46002.904673263889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46002.904673263889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46002.904673263889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46002.904673263889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46002.904673263889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46002.904673263889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46002.904673263889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46002.904673263889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46002.904673263889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46002.904673263889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46002.904673263889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46002.904673263889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46002.904673263889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46002.904673263889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46002.904673263889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46002.904673263889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46002.904673263889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46002.904673263889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46002.904673263889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46002.904673263889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46002.904673263889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46002.904673263889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46002.904673263889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46002.904673263889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46002.904673263889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46002.904673263889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46002.904673263889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46002.904673263889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46002.904673263889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46002.904673263889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46002.904673263889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46002.904673263889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46002.904673263889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46002.904673263889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46002.904673263889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46002.904673263889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46002.904673263889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46002.904673263889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46002.904673263889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46002.904673263889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46002.904673263889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46002.904673263889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46002.904673263889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46002.904673263889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ref="G207:G270" ca="1" si="4">IFERROR(NOW()-F207,"-")</f>
        <v>46002.904673263889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46002.904673263889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46002.904673263889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46002.904673263889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46002.904673263889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46002.904673263889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46002.904673263889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46002.904673263889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46002.904673263889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46002.904673263889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46002.904673263889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46002.904673263889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46002.904673263889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46002.904673263889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46002.904673263889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46002.904673263889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46002.904673263889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46002.904673263889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46002.904673263889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46002.904673263889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46002.904673263889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46002.904673263889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46002.904673263889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46002.904673263889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46002.904673263889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46002.904673263889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46002.904673263889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46002.904673263889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46002.904673263889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46002.904673263889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46002.904673263889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46002.904673263889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46002.904673263889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46002.904673263889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46002.904673263889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46002.904673263889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46002.904673263889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46002.904673263889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46002.904673263889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46002.904673263889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46002.904673263889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46002.904673263889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46002.904673263889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46002.904673263889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46002.904673263889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46002.904673263889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46002.904673263889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46002.904673263889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46002.904673263889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46002.904673263889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46002.904673263889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46002.904673263889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46002.904673263889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46002.904673263889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46002.904673263889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46002.904673263889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46002.904673263889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46002.904673263889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46002.904673263889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46002.904673263889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46002.904673263889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46002.904673263889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46002.904673263889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46002.904673263889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ref="G271:G334" ca="1" si="5">IFERROR(NOW()-F271,"-")</f>
        <v>46002.904673263889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46002.904673263889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46002.904673263889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46002.904673263889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46002.904673263889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46002.904673263889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46002.904673263889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46002.904673263889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46002.904673263889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46002.904673263889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46002.904673263889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46002.904673263889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46002.904673263889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46002.904673263889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46002.904673263889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46002.904673263889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46002.904673263889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46002.904673263889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46002.904673263889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46002.904673263889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46002.904673263889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46002.904673263889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46002.904673263889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46002.904673263889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46002.904673263889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46002.904673263889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46002.904673263889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46002.904673263889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46002.904673263889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46002.904673263889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46002.904673263889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46002.904673263889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46002.904673263889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46002.904673263889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46002.904673263889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46002.904673263889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46002.904673263889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46002.904673263889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46002.904673263889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46002.904673263889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46002.904673263889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46002.904673263889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46002.904673263889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46002.904673263889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46002.904673263889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46002.904673263889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46002.904673263889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46002.904673263889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46002.904673263889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46002.904673263889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46002.904673263889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46002.904673263889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46002.904673263889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46002.904673263889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46002.904673263889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46002.904673263889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46002.904673263889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46002.904673263889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46002.904673263889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46002.904673263889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46002.904673263889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46002.904673263889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46002.904673263889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46002.904673263889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ref="G335:G398" ca="1" si="6">IFERROR(NOW()-F335,"-")</f>
        <v>46002.904673263889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46002.904673263889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46002.904673263889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46002.904673263889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46002.904673263889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46002.904673263889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46002.904673263889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46002.904673263889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46002.904673263889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46002.904673263889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46002.904673263889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46002.904673263889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46002.904673263889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46002.904673263889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46002.904673263889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46002.904673263889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46002.904673263889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46002.904673263889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46002.904673263889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46002.904673263889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46002.904673263889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46002.904673263889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46002.904673263889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46002.904673263889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46002.904673263889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46002.904673263889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46002.904673263889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46002.904673263889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46002.904673263889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46002.904673263889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46002.904673263889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46002.904673263889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46002.904673263889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46002.904673263889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46002.904673263889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46002.904673263889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46002.904673263889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46002.904673263889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46002.904673263889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46002.904673263889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46002.904673263889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46002.904673263889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46002.904673263889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46002.904673263889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46002.904673263889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46002.904673263889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46002.904673263889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46002.904673263889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46002.904673263889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46002.904673263889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46002.904673263889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46002.904673263889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46002.904673263889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46002.904673263889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46002.904673263889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46002.904673263889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46002.904673263889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46002.904673263889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46002.904673263889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46002.904673263889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46002.904673263889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46002.904673263889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46002.904673263889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46002.904673263889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ref="G399:G462" ca="1" si="7">IFERROR(NOW()-F399,"-")</f>
        <v>46002.904673263889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46002.904673263889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46002.904673263889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46002.904673263889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46002.904673263889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46002.904673263889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46002.904673263889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46002.904673263889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46002.904673263889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46002.904673263889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46002.904673263889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46002.904673263889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46002.904673263889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46002.904673263889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46002.904673263889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46002.904673263889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46002.904673263889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46002.904673263889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46002.904673263889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46002.904673263889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46002.904673263889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46002.904673263889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46002.904673263889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46002.904673263889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46002.904673263889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46002.904673263889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46002.904673263889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46002.904673263889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46002.904673263889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46002.904673263889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46002.904673263889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46002.904673263889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46002.904673263889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46002.904673263889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46002.904673263889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46002.904673263889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46002.904673263889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46002.904673263889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46002.904673263889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46002.904673263889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46002.904673263889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46002.904673263889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46002.904673263889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46002.904673263889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46002.904673263889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46002.904673263889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46002.904673263889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46002.904673263889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46002.904673263889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46002.904673263889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46002.904673263889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46002.904673263889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46002.904673263889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46002.904673263889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46002.904673263889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46002.904673263889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46002.904673263889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46002.904673263889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46002.904673263889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46002.904673263889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46002.904673263889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46002.904673263889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46002.904673263889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46002.904673263889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ref="G463:G526" ca="1" si="8">IFERROR(NOW()-F463,"-")</f>
        <v>46002.904673263889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46002.904673263889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46002.904673263889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46002.904673263889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46002.904673263889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46002.904673263889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46002.904673263889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46002.904673263889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46002.904673263889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46002.904673263889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46002.904673263889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46002.904673263889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46002.904673263889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46002.904673263889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46002.904673263889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46002.904673263889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46002.904673263889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46002.904673263889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46002.904673263889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46002.904673263889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46002.904673263889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46002.904673263889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46002.904673263889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46002.904673263889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46002.904673263889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46002.904673263889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46002.904673263889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46002.904673263889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46002.904673263889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46002.904673263889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46002.904673263889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46002.904673263889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46002.904673263889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46002.904673263889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46002.904673263889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46002.904673263889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46002.904673263889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46002.904673263889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46002.904673263889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46002.904673263889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46002.904673263889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46002.904673263889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46002.904673263889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46002.904673263889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46002.904673263889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46002.904673263889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46002.904673263889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46002.904673263889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46002.904673263889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46002.904673263889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46002.904673263889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46002.904673263889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46002.904673263889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46002.904673263889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46002.904673263889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46002.904673263889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46002.904673263889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46002.904673263889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46002.904673263889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46002.904673263889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46002.904673263889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46002.904673263889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46002.904673263889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46002.904673263889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ref="G527:G590" ca="1" si="9">IFERROR(NOW()-F527,"-")</f>
        <v>46002.904673263889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46002.904673263889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46002.904673263889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46002.904673263889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46002.904673263889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46002.904673263889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46002.904673263889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46002.904673263889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46002.904673263889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46002.904673263889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46002.904673263889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46002.904673263889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46002.904673263889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46002.904673263889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46002.904673263889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46002.904673263889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46002.904673263889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46002.904673263889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46002.904673263889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46002.904673263889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46002.904673263889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46002.904673263889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46002.904673263889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46002.904673263889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46002.904673263889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46002.904673263889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46002.904673263889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46002.904673263889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46002.904673263889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46002.904673263889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46002.904673263889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46002.904673263889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46002.904673263889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46002.904673263889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46002.904673263889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46002.904673263889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46002.904673263889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46002.904673263889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46002.904673263889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46002.904673263889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46002.904673263889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46002.904673263889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46002.904673263889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46002.904673263889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46002.904673263889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46002.904673263889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46002.904673263889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46002.904673263889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46002.904673263889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46002.904673263889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46002.904673263889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46002.904673263889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46002.904673263889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46002.904673263889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46002.904673263889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46002.904673263889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46002.904673263889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46002.904673263889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46002.904673263889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46002.904673263889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46002.904673263889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46002.904673263889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46002.904673263889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46002.904673263889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ref="G591:G654" ca="1" si="10">IFERROR(NOW()-F591,"-")</f>
        <v>46002.904673263889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46002.904673263889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46002.904673263889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46002.904673263889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46002.904673263889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46002.904673263889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46002.904673263889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46002.904673263889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46002.904673263889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46002.904673263889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46002.904673263889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46002.904673263889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46002.904673263889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46002.904673263889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46002.904673263889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46002.904673263889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46002.904673263889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46002.904673263889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46002.904673263889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46002.904673263889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46002.904673263889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46002.904673263889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46002.904673263889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46002.904673263889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46002.904673263889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46002.904673263889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46002.904673263889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46002.904673263889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46002.904673263889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46002.904673263889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46002.904673263889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46002.904673263889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46002.904673263889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46002.904673263889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46002.904673263889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46002.904673263889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46002.904673263889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46002.904673263889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46002.904673263889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46002.904673263889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46002.904673263889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46002.904673263889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46002.904673263889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46002.904673263889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46002.904673263889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46002.904673263889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46002.904673263889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46002.904673263889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46002.904673263889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46002.904673263889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46002.904673263889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46002.904673263889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46002.904673263889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46002.904673263889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46002.904673263889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46002.904673263889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46002.904673263889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46002.904673263889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46002.904673263889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46002.904673263889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46002.904673263889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46002.904673263889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46002.904673263889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46002.904673263889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ref="G655:G718" ca="1" si="11">IFERROR(NOW()-F655,"-")</f>
        <v>46002.904673263889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46002.904673263889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46002.904673263889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46002.904673263889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46002.904673263889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46002.904673263889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46002.904673263889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46002.904673263889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46002.904673263889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46002.904673263889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46002.904673263889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46002.904673263889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46002.904673263889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46002.904673263889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46002.904673263889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46002.904673263889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46002.904673263889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46002.904673263889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46002.904673263889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46002.904673263889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46002.904673263889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46002.904673263889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46002.904673263889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46002.904673263889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46002.904673263889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46002.904673263889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46002.904673263889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46002.904673263889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46002.904673263889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46002.904673263889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46002.904673263889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46002.904673263889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46002.904673263889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46002.904673263889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46002.904673263889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46002.904673263889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46002.904673263889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46002.904673263889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46002.904673263889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46002.904673263889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46002.904673263889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46002.904673263889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46002.904673263889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46002.904673263889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46002.904673263889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46002.904673263889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46002.904673263889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46002.904673263889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46002.904673263889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46002.904673263889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46002.904673263889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46002.904673263889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46002.904673263889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46002.904673263889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46002.904673263889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46002.904673263889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46002.904673263889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46002.904673263889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46002.904673263889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46002.904673263889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46002.904673263889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46002.904673263889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46002.904673263889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46002.904673263889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ref="G719:G782" ca="1" si="12">IFERROR(NOW()-F719,"-")</f>
        <v>46002.904673263889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46002.904673263889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46002.904673263889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46002.904673263889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46002.904673263889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46002.904673263889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46002.904673263889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46002.904673263889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46002.904673263889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46002.904673263889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46002.904673263889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46002.904673263889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46002.904673263889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46002.904673263889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46002.904673263889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46002.904673263889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46002.904673263889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46002.904673263889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46002.904673263889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46002.904673263889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46002.904673263889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46002.904673263889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46002.904673263889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46002.904673263889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46002.904673263889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46002.904673263889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46002.904673263889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46002.904673263889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46002.904673263889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46002.904673263889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46002.904673263889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46002.904673263889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46002.904673263889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46002.904673263889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46002.904673263889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46002.904673263889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46002.904673263889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46002.904673263889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46002.904673263889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46002.904673263889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46002.904673263889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46002.904673263889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46002.904673263889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46002.904673263889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46002.904673263889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46002.904673263889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46002.904673263889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46002.904673263889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46002.904673263889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46002.904673263889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46002.904673263889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46002.904673263889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46002.904673263889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46002.904673263889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46002.904673263889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46002.904673263889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46002.904673263889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46002.904673263889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46002.904673263889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46002.904673263889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46002.904673263889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46002.904673263889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46002.904673263889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46002.904673263889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ref="G783:G846" ca="1" si="13">IFERROR(NOW()-F783,"-")</f>
        <v>46002.904673263889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46002.904673263889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46002.904673263889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46002.904673263889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46002.904673263889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46002.904673263889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46002.904673263889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46002.904673263889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46002.904673263889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46002.904673263889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46002.904673263889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46002.904673263889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46002.904673263889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46002.904673263889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46002.904673263889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46002.904673263889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46002.904673263889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46002.904673263889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46002.904673263889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46002.904673263889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46002.904673263889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46002.904673263889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46002.904673263889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46002.904673263889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46002.904673263889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46002.904673263889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46002.904673263889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46002.904673263889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46002.904673263889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46002.904673263889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46002.904673263889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46002.904673263889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46002.904673263889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46002.904673263889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46002.904673263889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46002.904673263889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46002.904673263889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46002.904673263889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46002.904673263889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46002.904673263889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46002.904673263889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46002.904673263889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46002.904673263889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46002.904673263889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46002.904673263889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46002.904673263889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46002.904673263889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46002.904673263889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46002.904673263889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46002.904673263889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46002.904673263889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46002.904673263889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46002.904673263889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46002.904673263889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46002.904673263889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46002.904673263889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46002.904673263889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46002.904673263889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46002.904673263889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46002.904673263889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46002.904673263889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46002.904673263889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46002.904673263889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46002.904673263889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ref="G847:G861" ca="1" si="14">IFERROR(NOW()-F847,"-")</f>
        <v>46002.904673263889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46002.904673263889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46002.904673263889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46002.904673263889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46002.904673263889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46002.904673263889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46002.904673263889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46002.904673263889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46002.904673263889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46002.904673263889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46002.904673263889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46002.904673263889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46002.904673263889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46002.904673263889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46002.904673263889</v>
      </c>
      <c r="H861" s="22"/>
      <c r="I861" s="19" t="str">
        <f>IFERROR(VLOOKUP(D861,DB!A:F,6,0),"")</f>
        <v/>
      </c>
      <c r="J861" s="18" t="str">
        <f>IFERROR(VLOOKUP(D861,DB!A:G,7,0),"")</f>
        <v/>
      </c>
      <c r="K861" s="42"/>
      <c r="L861" s="23" t="str">
        <f>IFERROR(VLOOKUP(D861,DB!A:I,9,0),"")</f>
        <v/>
      </c>
    </row>
  </sheetData>
  <dataValidations count="2">
    <dataValidation allowBlank="1" showInputMessage="1" showErrorMessage="1" sqref="E1" xr:uid="{5914219A-CB83-432D-936A-CC0CB6F3982A}"/>
    <dataValidation type="list" allowBlank="1" showInputMessage="1" showErrorMessage="1" sqref="E2:E8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9"/>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39121</v>
      </c>
      <c r="B2" s="87" t="str">
        <f>IFERROR(VLOOKUP(D2,DB!A:K,11,0),"")</f>
        <v>R4</v>
      </c>
      <c r="C2" s="89">
        <v>1</v>
      </c>
      <c r="D2" s="87" t="s">
        <v>35166</v>
      </c>
      <c r="E2" s="90" t="s">
        <v>39106</v>
      </c>
      <c r="F2" s="91">
        <v>45703.480717592596</v>
      </c>
      <c r="G2" s="92">
        <f ca="1">IFERROR(NOW()-F2,"")</f>
        <v>299.42395567129279</v>
      </c>
      <c r="H2" s="91">
        <v>45703.474768518521</v>
      </c>
      <c r="I2" s="91" t="str">
        <f>IFERROR(VLOOKUP(D2,DB!A:F,6,0),"")</f>
        <v>SCECO</v>
      </c>
      <c r="J2" s="91" t="str">
        <f>IFERROR(VLOOKUP(D2,DB!A:G,7,0),"")</f>
        <v>Dead</v>
      </c>
      <c r="K2" s="93" t="s">
        <v>39122</v>
      </c>
      <c r="L2" s="87" t="str">
        <f>IFERROR(VLOOKUP(D2,DB!A:I,9,0),"")</f>
        <v>Latis</v>
      </c>
    </row>
    <row r="3" spans="1:16" ht="19.5" customHeight="1">
      <c r="A3" s="106" t="s">
        <v>39123</v>
      </c>
      <c r="B3" s="106" t="str">
        <f>IFERROR(VLOOKUP(D3,DB!A:K,11,0),"")</f>
        <v>R4</v>
      </c>
      <c r="C3" s="89">
        <v>2</v>
      </c>
      <c r="D3" s="87" t="s">
        <v>32943</v>
      </c>
      <c r="E3" s="90" t="s">
        <v>39106</v>
      </c>
      <c r="F3" s="91">
        <v>45998.79414351852</v>
      </c>
      <c r="G3" s="92">
        <f t="shared" ref="G3" ca="1" si="0">IFERROR(NOW()-F3,"")</f>
        <v>4.1105297453686944</v>
      </c>
      <c r="H3" s="91">
        <v>45998.664027777777</v>
      </c>
      <c r="I3" s="106" t="str">
        <f>IFERROR(VLOOKUP(D3,DB!A:F,6,0),"")</f>
        <v>SCECO</v>
      </c>
      <c r="J3" s="106" t="str">
        <f>IFERROR(VLOOKUP(D3,DB!A:G,7,0),"")</f>
        <v>Vandalized</v>
      </c>
      <c r="K3" s="93" t="s">
        <v>39124</v>
      </c>
      <c r="L3" s="87" t="str">
        <f>IFERROR(VLOOKUP(D3,DB!A:I,9,0),"")</f>
        <v>Latis</v>
      </c>
    </row>
    <row r="4" spans="1:16" ht="15" customHeight="1">
      <c r="A4" s="106" t="s">
        <v>39125</v>
      </c>
      <c r="B4" s="106" t="str">
        <f>IFERROR(VLOOKUP(D4,DB!A:K,11,0),"")</f>
        <v>R4</v>
      </c>
      <c r="C4" s="89">
        <v>1</v>
      </c>
      <c r="D4" s="87" t="s">
        <v>30196</v>
      </c>
      <c r="E4" s="90" t="s">
        <v>39109</v>
      </c>
      <c r="F4" s="91"/>
      <c r="G4" s="92">
        <f t="shared" ref="G4:G13" ca="1" si="1">IFERROR(NOW()-F4,"")</f>
        <v>46002.904673263889</v>
      </c>
      <c r="H4" s="91">
        <v>46002.806516203702</v>
      </c>
      <c r="I4" s="106" t="str">
        <f>IFERROR(VLOOKUP(D4,DB!A:F,6,0),"")</f>
        <v>SCECO</v>
      </c>
      <c r="J4" s="106" t="str">
        <f>IFERROR(VLOOKUP(D4,DB!A:G,7,0),"")</f>
        <v>Vandalized+Dead</v>
      </c>
      <c r="K4" s="93" t="s">
        <v>39126</v>
      </c>
      <c r="L4" s="87" t="str">
        <f>IFERROR(VLOOKUP(D4,DB!A:I,9,0),"")</f>
        <v>Latis</v>
      </c>
    </row>
    <row r="5" spans="1:16" ht="15" customHeight="1">
      <c r="A5" s="106" t="s">
        <v>39127</v>
      </c>
      <c r="B5" s="106" t="str">
        <f>IFERROR(VLOOKUP(D5,DB!A:K,11,0),"")</f>
        <v>R4</v>
      </c>
      <c r="C5" s="89">
        <v>1</v>
      </c>
      <c r="D5" s="87" t="s">
        <v>33072</v>
      </c>
      <c r="E5" s="90" t="s">
        <v>39106</v>
      </c>
      <c r="F5" s="91">
        <v>46002.847731481481</v>
      </c>
      <c r="G5" s="92">
        <f t="shared" ca="1" si="1"/>
        <v>5.6941782408102881E-2</v>
      </c>
      <c r="H5" s="91">
        <v>46002.809317129628</v>
      </c>
      <c r="I5" s="106" t="str">
        <f>IFERROR(VLOOKUP(D5,DB!A:F,6,0),"")</f>
        <v>SCECO</v>
      </c>
      <c r="J5" s="106" t="str">
        <f>IFERROR(VLOOKUP(D5,DB!A:G,7,0),"")</f>
        <v>Vandalized</v>
      </c>
      <c r="K5" s="93" t="s">
        <v>39128</v>
      </c>
      <c r="L5" s="87" t="str">
        <f>IFERROR(VLOOKUP(D5,DB!A:I,9,0),"")</f>
        <v>Latis</v>
      </c>
    </row>
    <row r="6" spans="1:16" ht="15" customHeight="1">
      <c r="A6" s="106"/>
      <c r="B6" s="106" t="str">
        <f>IFERROR(VLOOKUP(D6,DB!A:K,11,0),"")</f>
        <v/>
      </c>
      <c r="C6" s="89"/>
      <c r="D6" s="87"/>
      <c r="E6" s="90"/>
      <c r="F6" s="91"/>
      <c r="G6" s="92">
        <f t="shared" ca="1" si="1"/>
        <v>46002.904673263889</v>
      </c>
      <c r="H6" s="91"/>
      <c r="I6" s="106" t="str">
        <f>IFERROR(VLOOKUP(D6,DB!A:F,6,0),"")</f>
        <v/>
      </c>
      <c r="J6" s="106" t="str">
        <f>IFERROR(VLOOKUP(D6,DB!A:G,7,0),"")</f>
        <v/>
      </c>
      <c r="K6" s="93"/>
      <c r="L6" s="87" t="str">
        <f>IFERROR(VLOOKUP(D6,DB!A:I,9,0),"")</f>
        <v/>
      </c>
    </row>
    <row r="7" spans="1:16" ht="15" customHeight="1">
      <c r="A7" s="106"/>
      <c r="B7" s="106" t="str">
        <f>IFERROR(VLOOKUP(D7,DB!A:K,11,0),"")</f>
        <v/>
      </c>
      <c r="C7" s="89"/>
      <c r="D7" s="87"/>
      <c r="E7" s="90"/>
      <c r="F7" s="91"/>
      <c r="G7" s="92">
        <f t="shared" ca="1" si="1"/>
        <v>46002.904673263889</v>
      </c>
      <c r="H7" s="91"/>
      <c r="I7" s="106" t="str">
        <f>IFERROR(VLOOKUP(D7,DB!A:F,6,0),"")</f>
        <v/>
      </c>
      <c r="J7" s="106" t="str">
        <f>IFERROR(VLOOKUP(D7,DB!A:G,7,0),"")</f>
        <v/>
      </c>
      <c r="K7" s="93"/>
      <c r="L7" s="87" t="str">
        <f>IFERROR(VLOOKUP(D7,DB!A:I,9,0),"")</f>
        <v/>
      </c>
    </row>
    <row r="8" spans="1:16" ht="15" customHeight="1">
      <c r="A8" s="106"/>
      <c r="B8" s="106" t="str">
        <f>IFERROR(VLOOKUP(D8,DB!A:K,11,0),"")</f>
        <v/>
      </c>
      <c r="C8" s="89"/>
      <c r="D8" s="87"/>
      <c r="E8" s="90"/>
      <c r="F8" s="91"/>
      <c r="G8" s="92">
        <f t="shared" ca="1" si="1"/>
        <v>46002.904673263889</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t="shared" ca="1" si="1"/>
        <v>46002.904673263889</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t="shared" ca="1" si="1"/>
        <v>46002.904673263889</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t="shared" ca="1" si="1"/>
        <v>46002.904673263889</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t="shared" ca="1" si="1"/>
        <v>46002.904673263889</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t="shared" ca="1" si="1"/>
        <v>46002.904673263889</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ca="1">IFERROR(NOW()-F14,"")</f>
        <v>46002.904673263889</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ca="1">IFERROR(NOW()-F15,"")</f>
        <v>46002.904673263889</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ca="1">IFERROR(NOW()-F16,"")</f>
        <v>46002.904673263889</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ca="1">IFERROR(NOW()-F17,"")</f>
        <v>46002.904673263889</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ca="1">IFERROR(NOW()-F18,"")</f>
        <v>46002.904673263889</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ca="1">IFERROR(NOW()-F19,"")</f>
        <v>46002.904673263889</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ca="1">IFERROR(NOW()-F20,"")</f>
        <v>46002.904673263889</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ca="1">IFERROR(NOW()-F21,"")</f>
        <v>46002.904673263889</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ca="1">IFERROR(NOW()-F22,"")</f>
        <v>46002.904673263889</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ca="1">IFERROR(NOW()-F23,"")</f>
        <v>46002.904673263889</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ca="1">IFERROR(NOW()-F24,"")</f>
        <v>46002.904673263889</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ca="1">IFERROR(NOW()-F25,"")</f>
        <v>46002.904673263889</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ca="1">IFERROR(NOW()-F26,"")</f>
        <v>46002.904673263889</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ca="1">IFERROR(NOW()-F27,"")</f>
        <v>46002.904673263889</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ca="1">IFERROR(NOW()-F28,"")</f>
        <v>46002.904673263889</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ca="1">IFERROR(NOW()-F29,"")</f>
        <v>46002.904673263889</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ca="1">IFERROR(NOW()-F30,"")</f>
        <v>46002.904673263889</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ca="1">IFERROR(NOW()-F31,"")</f>
        <v>46002.904673263889</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ca="1">IFERROR(NOW()-F32,"")</f>
        <v>46002.904673263889</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ca="1">IFERROR(NOW()-F33,"")</f>
        <v>46002.904673263889</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ca="1">IFERROR(NOW()-F34,"")</f>
        <v>46002.904673263889</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ca="1">IFERROR(NOW()-F35,"")</f>
        <v>46002.904673263889</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ca="1">IFERROR(NOW()-F36,"")</f>
        <v>46002.904673263889</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ca="1">IFERROR(NOW()-F37,"")</f>
        <v>46002.904673263889</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ca="1">IFERROR(NOW()-F38,"")</f>
        <v>46002.904673263889</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ca="1">IFERROR(NOW()-F39,"")</f>
        <v>46002.904673263889</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ca="1">IFERROR(NOW()-F40,"")</f>
        <v>46002.904673263889</v>
      </c>
      <c r="H40" s="91"/>
      <c r="I40" s="106" t="str">
        <f>IFERROR(VLOOKUP(D40,DB!A:F,6,0),"")</f>
        <v/>
      </c>
      <c r="J40" s="106" t="str">
        <f>IFERROR(VLOOKUP(D40,DB!A:G,7,0),"")</f>
        <v/>
      </c>
      <c r="K40" s="93"/>
      <c r="L40" s="87" t="str">
        <f>IFERROR(VLOOKUP(D40,DB!A:I,9,0),"")</f>
        <v/>
      </c>
    </row>
    <row r="41" spans="1:12" ht="15" customHeight="1">
      <c r="A41" s="106"/>
      <c r="B41" s="106" t="str">
        <f>IFERROR(VLOOKUP(D41,DB!A:K,11,0),"")</f>
        <v/>
      </c>
      <c r="C41" s="89"/>
      <c r="D41" s="87"/>
      <c r="E41" s="90"/>
      <c r="F41" s="91"/>
      <c r="G41" s="92">
        <f ca="1">IFERROR(NOW()-F41,"")</f>
        <v>46002.904673263889</v>
      </c>
      <c r="H41" s="91"/>
      <c r="I41" s="106" t="str">
        <f>IFERROR(VLOOKUP(D41,DB!A:F,6,0),"")</f>
        <v/>
      </c>
      <c r="J41" s="106" t="str">
        <f>IFERROR(VLOOKUP(D41,DB!A:G,7,0),"")</f>
        <v/>
      </c>
      <c r="K41" s="93"/>
      <c r="L41" s="87" t="str">
        <f>IFERROR(VLOOKUP(D41,DB!A:I,9,0),"")</f>
        <v/>
      </c>
    </row>
    <row r="42" spans="1:12" ht="15" customHeight="1">
      <c r="A42" s="106"/>
      <c r="B42" s="106" t="str">
        <f>IFERROR(VLOOKUP(D42,DB!A:K,11,0),"")</f>
        <v/>
      </c>
      <c r="C42" s="89"/>
      <c r="D42" s="87"/>
      <c r="E42" s="90"/>
      <c r="F42" s="91"/>
      <c r="G42" s="92">
        <f ca="1">IFERROR(NOW()-F42,"")</f>
        <v>46002.904673263889</v>
      </c>
      <c r="H42" s="91"/>
      <c r="I42" s="106" t="str">
        <f>IFERROR(VLOOKUP(D42,DB!A:F,6,0),"")</f>
        <v/>
      </c>
      <c r="J42" s="106" t="str">
        <f>IFERROR(VLOOKUP(D42,DB!A:G,7,0),"")</f>
        <v/>
      </c>
      <c r="K42" s="93"/>
      <c r="L42" s="87" t="str">
        <f>IFERROR(VLOOKUP(D42,DB!A:I,9,0),"")</f>
        <v/>
      </c>
    </row>
    <row r="43" spans="1:12" ht="15" customHeight="1">
      <c r="A43" s="106"/>
      <c r="B43" s="106" t="str">
        <f>IFERROR(VLOOKUP(D43,DB!A:K,11,0),"")</f>
        <v/>
      </c>
      <c r="C43" s="89"/>
      <c r="D43" s="87"/>
      <c r="E43" s="90"/>
      <c r="F43" s="91"/>
      <c r="G43" s="92">
        <f ca="1">IFERROR(NOW()-F43,"")</f>
        <v>46002.904673263889</v>
      </c>
      <c r="H43" s="91"/>
      <c r="I43" s="106" t="str">
        <f>IFERROR(VLOOKUP(D43,DB!A:F,6,0),"")</f>
        <v/>
      </c>
      <c r="J43" s="106" t="str">
        <f>IFERROR(VLOOKUP(D43,DB!A:G,7,0),"")</f>
        <v/>
      </c>
      <c r="K43" s="93"/>
      <c r="L43" s="87" t="str">
        <f>IFERROR(VLOOKUP(D43,DB!A:I,9,0),"")</f>
        <v/>
      </c>
    </row>
    <row r="44" spans="1:12" ht="15" customHeight="1">
      <c r="A44" s="106"/>
      <c r="B44" s="106" t="str">
        <f>IFERROR(VLOOKUP(D44,DB!A:K,11,0),"")</f>
        <v/>
      </c>
      <c r="C44" s="89"/>
      <c r="D44" s="87"/>
      <c r="E44" s="90"/>
      <c r="F44" s="91"/>
      <c r="G44" s="92">
        <f ca="1">IFERROR(NOW()-F44,"")</f>
        <v>46002.904673263889</v>
      </c>
      <c r="H44" s="91"/>
      <c r="I44" s="106" t="str">
        <f>IFERROR(VLOOKUP(D44,DB!A:F,6,0),"")</f>
        <v/>
      </c>
      <c r="J44" s="106" t="str">
        <f>IFERROR(VLOOKUP(D44,DB!A:G,7,0),"")</f>
        <v/>
      </c>
      <c r="K44" s="93"/>
      <c r="L44" s="87" t="str">
        <f>IFERROR(VLOOKUP(D44,DB!A:I,9,0),"")</f>
        <v/>
      </c>
    </row>
    <row r="45" spans="1:12" ht="15" customHeight="1">
      <c r="A45" s="106"/>
      <c r="B45" s="106" t="str">
        <f>IFERROR(VLOOKUP(D45,DB!A:K,11,0),"")</f>
        <v/>
      </c>
      <c r="C45" s="89"/>
      <c r="D45" s="87"/>
      <c r="E45" s="90"/>
      <c r="F45" s="91"/>
      <c r="G45" s="92">
        <f ca="1">IFERROR(NOW()-F45,"")</f>
        <v>46002.904673263889</v>
      </c>
      <c r="H45" s="91"/>
      <c r="I45" s="106" t="str">
        <f>IFERROR(VLOOKUP(D45,DB!A:F,6,0),"")</f>
        <v/>
      </c>
      <c r="J45" s="106" t="str">
        <f>IFERROR(VLOOKUP(D45,DB!A:G,7,0),"")</f>
        <v/>
      </c>
      <c r="K45" s="93"/>
      <c r="L45" s="87" t="str">
        <f>IFERROR(VLOOKUP(D45,DB!A:I,9,0),"")</f>
        <v/>
      </c>
    </row>
    <row r="46" spans="1:12" ht="15" customHeight="1">
      <c r="A46" s="106"/>
      <c r="B46" s="106" t="str">
        <f>IFERROR(VLOOKUP(D46,DB!A:K,11,0),"")</f>
        <v/>
      </c>
      <c r="C46" s="89"/>
      <c r="D46" s="87"/>
      <c r="E46" s="90"/>
      <c r="F46" s="91"/>
      <c r="G46" s="92">
        <f ca="1">IFERROR(NOW()-F46,"")</f>
        <v>46002.904673263889</v>
      </c>
      <c r="H46" s="91"/>
      <c r="I46" s="106" t="str">
        <f>IFERROR(VLOOKUP(D46,DB!A:F,6,0),"")</f>
        <v/>
      </c>
      <c r="J46" s="106" t="str">
        <f>IFERROR(VLOOKUP(D46,DB!A:G,7,0),"")</f>
        <v/>
      </c>
      <c r="K46" s="93"/>
      <c r="L46" s="87" t="str">
        <f>IFERROR(VLOOKUP(D46,DB!A:I,9,0),"")</f>
        <v/>
      </c>
    </row>
    <row r="47" spans="1:12" ht="15" customHeight="1">
      <c r="A47" s="106"/>
      <c r="B47" s="106" t="str">
        <f>IFERROR(VLOOKUP(D47,DB!A:K,11,0),"")</f>
        <v/>
      </c>
      <c r="C47" s="89"/>
      <c r="D47" s="87"/>
      <c r="E47" s="90"/>
      <c r="F47" s="91"/>
      <c r="G47" s="92">
        <f ca="1">IFERROR(NOW()-F47,"")</f>
        <v>46002.904673263889</v>
      </c>
      <c r="H47" s="91"/>
      <c r="I47" s="106" t="str">
        <f>IFERROR(VLOOKUP(D47,DB!A:F,6,0),"")</f>
        <v/>
      </c>
      <c r="J47" s="106" t="str">
        <f>IFERROR(VLOOKUP(D47,DB!A:G,7,0),"")</f>
        <v/>
      </c>
      <c r="K47" s="93"/>
      <c r="L47" s="87" t="str">
        <f>IFERROR(VLOOKUP(D47,DB!A:I,9,0),"")</f>
        <v/>
      </c>
    </row>
    <row r="48" spans="1:12" ht="15" customHeight="1">
      <c r="A48" s="106"/>
      <c r="B48" s="106" t="str">
        <f>IFERROR(VLOOKUP(D48,DB!A:K,11,0),"")</f>
        <v/>
      </c>
      <c r="C48" s="89"/>
      <c r="D48" s="87"/>
      <c r="E48" s="90"/>
      <c r="F48" s="91"/>
      <c r="G48" s="92">
        <f ca="1">IFERROR(NOW()-F48,"")</f>
        <v>46002.904673263889</v>
      </c>
      <c r="H48" s="91"/>
      <c r="I48" s="106" t="str">
        <f>IFERROR(VLOOKUP(D48,DB!A:F,6,0),"")</f>
        <v/>
      </c>
      <c r="J48" s="106" t="str">
        <f>IFERROR(VLOOKUP(D48,DB!A:G,7,0),"")</f>
        <v/>
      </c>
      <c r="K48" s="93"/>
      <c r="L48" s="87" t="str">
        <f>IFERROR(VLOOKUP(D48,DB!A:I,9,0),"")</f>
        <v/>
      </c>
    </row>
    <row r="49" spans="1:12" ht="15" customHeight="1">
      <c r="A49" s="106"/>
      <c r="B49" s="106" t="str">
        <f>IFERROR(VLOOKUP(D49,DB!A:K,11,0),"")</f>
        <v/>
      </c>
      <c r="C49" s="89"/>
      <c r="D49" s="87"/>
      <c r="E49" s="90"/>
      <c r="F49" s="91"/>
      <c r="G49" s="92">
        <f ca="1">IFERROR(NOW()-F49,"")</f>
        <v>46002.904673263889</v>
      </c>
      <c r="H49" s="91"/>
      <c r="I49" s="106" t="str">
        <f>IFERROR(VLOOKUP(D49,DB!A:F,6,0),"")</f>
        <v/>
      </c>
      <c r="J49" s="106" t="str">
        <f>IFERROR(VLOOKUP(D49,DB!A:G,7,0),"")</f>
        <v/>
      </c>
      <c r="K49" s="93"/>
      <c r="L49" s="87" t="str">
        <f>IFERROR(VLOOKUP(D49,DB!A:I,9,0),"")</f>
        <v/>
      </c>
    </row>
    <row r="50" spans="1:12" ht="15" customHeight="1">
      <c r="A50" s="106"/>
      <c r="B50" s="106" t="str">
        <f>IFERROR(VLOOKUP(D50,DB!A:K,11,0),"")</f>
        <v/>
      </c>
      <c r="C50" s="89"/>
      <c r="D50" s="87"/>
      <c r="E50" s="90"/>
      <c r="F50" s="91"/>
      <c r="G50" s="92">
        <f ca="1">IFERROR(NOW()-F50,"")</f>
        <v>46002.904673263889</v>
      </c>
      <c r="H50" s="91"/>
      <c r="I50" s="106" t="str">
        <f>IFERROR(VLOOKUP(D50,DB!A:F,6,0),"")</f>
        <v/>
      </c>
      <c r="J50" s="106" t="str">
        <f>IFERROR(VLOOKUP(D50,DB!A:G,7,0),"")</f>
        <v/>
      </c>
      <c r="K50" s="93"/>
      <c r="L50" s="87" t="str">
        <f>IFERROR(VLOOKUP(D50,DB!A:I,9,0),"")</f>
        <v/>
      </c>
    </row>
    <row r="51" spans="1:12" ht="15" customHeight="1">
      <c r="A51" s="106"/>
      <c r="B51" s="106" t="str">
        <f>IFERROR(VLOOKUP(D51,DB!A:K,11,0),"")</f>
        <v/>
      </c>
      <c r="C51" s="89"/>
      <c r="D51" s="87"/>
      <c r="E51" s="90"/>
      <c r="F51" s="91"/>
      <c r="G51" s="92">
        <f ca="1">IFERROR(NOW()-F51,"")</f>
        <v>46002.904673263889</v>
      </c>
      <c r="H51" s="91"/>
      <c r="I51" s="106" t="str">
        <f>IFERROR(VLOOKUP(D51,DB!A:F,6,0),"")</f>
        <v/>
      </c>
      <c r="J51" s="106" t="str">
        <f>IFERROR(VLOOKUP(D51,DB!A:G,7,0),"")</f>
        <v/>
      </c>
      <c r="K51" s="93"/>
      <c r="L51" s="87" t="str">
        <f>IFERROR(VLOOKUP(D51,DB!A:I,9,0),"")</f>
        <v/>
      </c>
    </row>
    <row r="52" spans="1:12" ht="15" customHeight="1">
      <c r="A52" s="106"/>
      <c r="B52" s="106" t="str">
        <f>IFERROR(VLOOKUP(D52,DB!A:K,11,0),"")</f>
        <v/>
      </c>
      <c r="C52" s="89"/>
      <c r="D52" s="87"/>
      <c r="E52" s="90"/>
      <c r="F52" s="91"/>
      <c r="G52" s="92">
        <f ca="1">IFERROR(NOW()-F52,"")</f>
        <v>46002.904673263889</v>
      </c>
      <c r="H52" s="91"/>
      <c r="I52" s="106" t="str">
        <f>IFERROR(VLOOKUP(D52,DB!A:F,6,0),"")</f>
        <v/>
      </c>
      <c r="J52" s="106" t="str">
        <f>IFERROR(VLOOKUP(D52,DB!A:G,7,0),"")</f>
        <v/>
      </c>
      <c r="K52" s="93"/>
      <c r="L52" s="87" t="str">
        <f>IFERROR(VLOOKUP(D52,DB!A:I,9,0),"")</f>
        <v/>
      </c>
    </row>
    <row r="53" spans="1:12" ht="15" customHeight="1">
      <c r="A53" s="106"/>
      <c r="B53" s="106" t="str">
        <f>IFERROR(VLOOKUP(D53,DB!A:K,11,0),"")</f>
        <v/>
      </c>
      <c r="C53" s="89"/>
      <c r="D53" s="87"/>
      <c r="E53" s="90"/>
      <c r="F53" s="91"/>
      <c r="G53" s="92">
        <f ca="1">IFERROR(NOW()-F53,"")</f>
        <v>46002.904673263889</v>
      </c>
      <c r="H53" s="91"/>
      <c r="I53" s="106" t="str">
        <f>IFERROR(VLOOKUP(D53,DB!A:F,6,0),"")</f>
        <v/>
      </c>
      <c r="J53" s="106" t="str">
        <f>IFERROR(VLOOKUP(D53,DB!A:G,7,0),"")</f>
        <v/>
      </c>
      <c r="K53" s="93"/>
      <c r="L53" s="87" t="str">
        <f>IFERROR(VLOOKUP(D53,DB!A:I,9,0),"")</f>
        <v/>
      </c>
    </row>
    <row r="54" spans="1:12" ht="15" customHeight="1">
      <c r="A54" s="106"/>
      <c r="B54" s="106" t="str">
        <f>IFERROR(VLOOKUP(D54,DB!A:K,11,0),"")</f>
        <v/>
      </c>
      <c r="C54" s="89"/>
      <c r="D54" s="87"/>
      <c r="E54" s="90"/>
      <c r="F54" s="91"/>
      <c r="G54" s="92">
        <f ca="1">IFERROR(NOW()-F54,"")</f>
        <v>46002.904673263889</v>
      </c>
      <c r="H54" s="91"/>
      <c r="I54" s="106" t="str">
        <f>IFERROR(VLOOKUP(D54,DB!A:F,6,0),"")</f>
        <v/>
      </c>
      <c r="J54" s="106" t="str">
        <f>IFERROR(VLOOKUP(D54,DB!A:G,7,0),"")</f>
        <v/>
      </c>
      <c r="K54" s="93"/>
      <c r="L54" s="87" t="str">
        <f>IFERROR(VLOOKUP(D54,DB!A:I,9,0),"")</f>
        <v/>
      </c>
    </row>
    <row r="55" spans="1:12" ht="15" customHeight="1">
      <c r="A55" s="106"/>
      <c r="B55" s="106" t="str">
        <f>IFERROR(VLOOKUP(D55,DB!A:K,11,0),"")</f>
        <v/>
      </c>
      <c r="C55" s="89"/>
      <c r="D55" s="87"/>
      <c r="E55" s="90"/>
      <c r="F55" s="91"/>
      <c r="G55" s="92">
        <f ca="1">IFERROR(NOW()-F55,"")</f>
        <v>46002.904673263889</v>
      </c>
      <c r="H55" s="91"/>
      <c r="I55" s="106" t="str">
        <f>IFERROR(VLOOKUP(D55,DB!A:F,6,0),"")</f>
        <v/>
      </c>
      <c r="J55" s="106" t="str">
        <f>IFERROR(VLOOKUP(D55,DB!A:G,7,0),"")</f>
        <v/>
      </c>
      <c r="K55" s="93"/>
      <c r="L55" s="87" t="str">
        <f>IFERROR(VLOOKUP(D55,DB!A:I,9,0),"")</f>
        <v/>
      </c>
    </row>
    <row r="56" spans="1:12" ht="15" customHeight="1">
      <c r="A56" s="106"/>
      <c r="B56" s="106" t="str">
        <f>IFERROR(VLOOKUP(D56,DB!A:K,11,0),"")</f>
        <v/>
      </c>
      <c r="C56" s="89"/>
      <c r="D56" s="87"/>
      <c r="E56" s="90"/>
      <c r="F56" s="91"/>
      <c r="G56" s="92">
        <f ca="1">IFERROR(NOW()-F56,"")</f>
        <v>46002.904673263889</v>
      </c>
      <c r="H56" s="91"/>
      <c r="I56" s="106" t="str">
        <f>IFERROR(VLOOKUP(D56,DB!A:F,6,0),"")</f>
        <v/>
      </c>
      <c r="J56" s="106" t="str">
        <f>IFERROR(VLOOKUP(D56,DB!A:G,7,0),"")</f>
        <v/>
      </c>
      <c r="K56" s="93"/>
      <c r="L56" s="87" t="str">
        <f>IFERROR(VLOOKUP(D56,DB!A:I,9,0),"")</f>
        <v/>
      </c>
    </row>
    <row r="57" spans="1:12" ht="15" customHeight="1">
      <c r="A57" s="106"/>
      <c r="B57" s="106" t="str">
        <f>IFERROR(VLOOKUP(D57,DB!A:K,11,0),"")</f>
        <v/>
      </c>
      <c r="C57" s="89"/>
      <c r="D57" s="87"/>
      <c r="E57" s="90"/>
      <c r="F57" s="91"/>
      <c r="G57" s="92">
        <f ca="1">IFERROR(NOW()-F57,"")</f>
        <v>46002.904673263889</v>
      </c>
      <c r="H57" s="91"/>
      <c r="I57" s="106" t="str">
        <f>IFERROR(VLOOKUP(D57,DB!A:F,6,0),"")</f>
        <v/>
      </c>
      <c r="J57" s="106" t="str">
        <f>IFERROR(VLOOKUP(D57,DB!A:G,7,0),"")</f>
        <v/>
      </c>
      <c r="K57" s="93"/>
      <c r="L57" s="87" t="str">
        <f>IFERROR(VLOOKUP(D57,DB!A:I,9,0),"")</f>
        <v/>
      </c>
    </row>
    <row r="58" spans="1:12" ht="15" customHeight="1">
      <c r="A58" s="106"/>
      <c r="B58" s="106" t="str">
        <f>IFERROR(VLOOKUP(D58,DB!A:K,11,0),"")</f>
        <v/>
      </c>
      <c r="C58" s="89"/>
      <c r="D58" s="87"/>
      <c r="E58" s="90"/>
      <c r="F58" s="91"/>
      <c r="G58" s="92">
        <f ca="1">IFERROR(NOW()-F58,"")</f>
        <v>46002.904673263889</v>
      </c>
      <c r="H58" s="91"/>
      <c r="I58" s="106" t="str">
        <f>IFERROR(VLOOKUP(D58,DB!A:F,6,0),"")</f>
        <v/>
      </c>
      <c r="J58" s="106" t="str">
        <f>IFERROR(VLOOKUP(D58,DB!A:G,7,0),"")</f>
        <v/>
      </c>
      <c r="K58" s="93"/>
      <c r="L58" s="87" t="str">
        <f>IFERROR(VLOOKUP(D58,DB!A:I,9,0),"")</f>
        <v/>
      </c>
    </row>
    <row r="59" spans="1:12" ht="15" customHeight="1">
      <c r="A59" s="106"/>
      <c r="B59" s="106" t="str">
        <f>IFERROR(VLOOKUP(D59,DB!A:K,11,0),"")</f>
        <v/>
      </c>
      <c r="C59" s="89"/>
      <c r="D59" s="87"/>
      <c r="E59" s="90"/>
      <c r="F59" s="91"/>
      <c r="G59" s="92">
        <f ca="1">IFERROR(NOW()-F59,"")</f>
        <v>46002.904673263889</v>
      </c>
      <c r="H59" s="91"/>
      <c r="I59" s="106" t="str">
        <f>IFERROR(VLOOKUP(D59,DB!A:F,6,0),"")</f>
        <v/>
      </c>
      <c r="J59" s="106" t="str">
        <f>IFERROR(VLOOKUP(D59,DB!A:G,7,0),"")</f>
        <v/>
      </c>
      <c r="K59" s="93"/>
      <c r="L59" s="87" t="str">
        <f>IFERROR(VLOOKUP(D59,DB!A:I,9,0),"")</f>
        <v/>
      </c>
    </row>
  </sheetData>
  <dataValidations count="2">
    <dataValidation allowBlank="1" showInputMessage="1" showErrorMessage="1" sqref="E1" xr:uid="{A4F81451-56CC-4543-9497-104C4E44EE4B}"/>
    <dataValidation type="list" allowBlank="1" showInputMessage="1" showErrorMessage="1" sqref="E2:E5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3"/>
  <sheetViews>
    <sheetView topLeftCell="A14" workbookViewId="0">
      <selection activeCell="K9" sqref="K9"/>
    </sheetView>
  </sheetViews>
  <sheetFormatPr defaultColWidth="11.19921875" defaultRowHeight="15"/>
  <cols>
    <col min="1" max="1" width="18.296875" style="126" customWidth="1"/>
    <col min="2" max="2" width="5" style="126" customWidth="1"/>
    <col min="3" max="3" width="5.5" style="126" customWidth="1"/>
    <col min="4" max="4" width="8.8984375" style="126" customWidth="1"/>
    <col min="5" max="5" width="8.59765625"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60.5976562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5" t="s">
        <v>39129</v>
      </c>
    </row>
    <row r="2" spans="1:13" s="39" customFormat="1">
      <c r="A2" s="37" t="s">
        <v>39130</v>
      </c>
      <c r="B2" s="37" t="str">
        <f>IFERROR(VLOOKUP(D2,[1]DB!A:K,11,0),"")</f>
        <v>R5</v>
      </c>
      <c r="C2" s="37">
        <v>3</v>
      </c>
      <c r="D2" s="99" t="s">
        <v>36085</v>
      </c>
      <c r="E2" s="37" t="s">
        <v>39106</v>
      </c>
      <c r="F2" s="38">
        <v>45891.832060185188</v>
      </c>
      <c r="G2" s="101">
        <f ca="1">IFERROR(NOW()-F2,"")</f>
        <v>111.07261307870067</v>
      </c>
      <c r="H2" s="38">
        <v>45891.790393518517</v>
      </c>
      <c r="I2" s="37" t="str">
        <f>IFERROR(VLOOKUP(D2,[1]DB!A:F,6,0),"")</f>
        <v>Generator-SG</v>
      </c>
      <c r="J2" s="37" t="str">
        <f>IFERROR(VLOOKUP(D2,[1]DB!A:G,7,0),"")</f>
        <v>Vandalized</v>
      </c>
      <c r="K2" s="37" t="s">
        <v>39131</v>
      </c>
      <c r="L2" s="37" t="str">
        <f>IFERROR(VLOOKUP(D2,[1]DB!A:I,9,0),"")</f>
        <v>Latis</v>
      </c>
      <c r="M2" s="154"/>
    </row>
    <row r="3" spans="1:13" s="39" customFormat="1" ht="30.75">
      <c r="A3" s="37" t="s">
        <v>39132</v>
      </c>
      <c r="B3" s="37" t="str">
        <f>IFERROR(VLOOKUP(D3,[1]DB!A:K,11,0),"")</f>
        <v>R5</v>
      </c>
      <c r="C3" s="37">
        <v>1</v>
      </c>
      <c r="D3" s="37" t="s">
        <v>33407</v>
      </c>
      <c r="E3" s="37" t="s">
        <v>39109</v>
      </c>
      <c r="F3" s="38">
        <v>45926.188877314817</v>
      </c>
      <c r="G3" s="101">
        <f t="shared" ref="G3" ca="1" si="0">IFERROR(NOW()-F3,"")</f>
        <v>76.715795949072344</v>
      </c>
      <c r="H3" s="38">
        <v>45926.158159722225</v>
      </c>
      <c r="I3" s="37" t="str">
        <f>IFERROR(VLOOKUP(D3,[1]DB!A:F,6,0),"")</f>
        <v>SCECO</v>
      </c>
      <c r="J3" s="37" t="str">
        <f>IFERROR(VLOOKUP(D3,[1]DB!A:G,7,0),"")</f>
        <v>Good</v>
      </c>
      <c r="K3" s="37" t="s">
        <v>39133</v>
      </c>
      <c r="L3" s="37" t="str">
        <f>IFERROR(VLOOKUP(D3,[1]DB!A:I,9,0),"")</f>
        <v>Latis</v>
      </c>
      <c r="M3" s="37"/>
    </row>
    <row r="4" spans="1:13" s="39" customFormat="1" ht="45.75" customHeight="1">
      <c r="A4" s="102" t="s">
        <v>39134</v>
      </c>
      <c r="B4" s="102" t="str">
        <f>IFERROR(VLOOKUP(D4,[1]DB!A:K,11,0),"")</f>
        <v>R5</v>
      </c>
      <c r="C4" s="102">
        <v>1</v>
      </c>
      <c r="D4" s="102" t="s">
        <v>34832</v>
      </c>
      <c r="E4" s="102" t="s">
        <v>39109</v>
      </c>
      <c r="F4" s="103">
        <v>45948.661111111112</v>
      </c>
      <c r="G4" s="104">
        <f t="shared" ref="G4" ca="1" si="1">IFERROR(NOW()-F4,"")</f>
        <v>54.243562152776576</v>
      </c>
      <c r="H4" s="103">
        <v>45948.661111111112</v>
      </c>
      <c r="I4" s="102" t="str">
        <f>IFERROR(VLOOKUP(D4,[1]DB!A:F,6,0),"")</f>
        <v>SCECO</v>
      </c>
      <c r="J4" s="102" t="str">
        <f>IFERROR(VLOOKUP(D4,[1]DB!A:G,7,0),"")</f>
        <v>Dead</v>
      </c>
      <c r="K4" s="102" t="s">
        <v>39135</v>
      </c>
      <c r="L4" s="102" t="str">
        <f>IFERROR(VLOOKUP(D4,[1]DB!A:I,9,0),"")</f>
        <v>Latis</v>
      </c>
      <c r="M4" s="37"/>
    </row>
    <row r="5" spans="1:13" s="39" customFormat="1" ht="30.75">
      <c r="A5" s="102" t="s">
        <v>39136</v>
      </c>
      <c r="B5" s="102" t="str">
        <f>IFERROR(VLOOKUP(D5,[1]DB!A:K,11,0),"")</f>
        <v>R5</v>
      </c>
      <c r="C5" s="102">
        <v>1</v>
      </c>
      <c r="D5" s="102" t="s">
        <v>36592</v>
      </c>
      <c r="E5" s="102" t="s">
        <v>39106</v>
      </c>
      <c r="F5" s="103">
        <v>45981.373298611114</v>
      </c>
      <c r="G5" s="104">
        <f ca="1">IFERROR(NOW()-F5,"")</f>
        <v>21.531374652775412</v>
      </c>
      <c r="H5" s="130">
        <v>45981.360798611109</v>
      </c>
      <c r="I5" s="102" t="str">
        <f>IFERROR(VLOOKUP(D5,[1]DB!A:F,6,0),"")</f>
        <v>SCECO</v>
      </c>
      <c r="J5" s="102" t="str">
        <f>IFERROR(VLOOKUP(D5,[1]DB!A:G,7,0),"")</f>
        <v>Dead</v>
      </c>
      <c r="K5" s="102" t="s">
        <v>39137</v>
      </c>
      <c r="L5" s="102" t="str">
        <f>IFERROR(VLOOKUP(D5,[1]DB!A:I,9,0),"")</f>
        <v>Latis</v>
      </c>
      <c r="M5" s="37"/>
    </row>
    <row r="6" spans="1:13">
      <c r="A6" s="37" t="s">
        <v>39138</v>
      </c>
      <c r="B6" s="37" t="str">
        <f>IFERROR(VLOOKUP(D6,[1]DB!A:K,11,0),"")</f>
        <v>R5</v>
      </c>
      <c r="C6" s="37">
        <v>1</v>
      </c>
      <c r="D6" s="37" t="s">
        <v>37850</v>
      </c>
      <c r="E6" s="37" t="s">
        <v>39106</v>
      </c>
      <c r="F6" s="38">
        <v>45997.107488425929</v>
      </c>
      <c r="G6" s="129">
        <f t="shared" ref="G6" ca="1" si="2">IFERROR(NOW()-F6,"")</f>
        <v>5.7971848379602307</v>
      </c>
      <c r="H6" s="38">
        <v>45997.093599537038</v>
      </c>
      <c r="I6" s="37" t="str">
        <f>IFERROR(VLOOKUP(D6,[1]DB!A:F,6,0),"")</f>
        <v>SCECO</v>
      </c>
      <c r="J6" s="37" t="str">
        <f>IFERROR(VLOOKUP(D6,[1]DB!A:G,7,0),"")</f>
        <v>In progress</v>
      </c>
      <c r="K6" s="37" t="s">
        <v>39139</v>
      </c>
      <c r="L6" s="37" t="str">
        <f>IFERROR(VLOOKUP(D6,[1]DB!A:I,9,0),"")</f>
        <v>Latis</v>
      </c>
      <c r="M6" s="37"/>
    </row>
    <row r="7" spans="1:13">
      <c r="A7" s="37" t="s">
        <v>39140</v>
      </c>
      <c r="B7" s="37" t="str">
        <f>IFERROR(VLOOKUP(D7,[1]DB!A:K,11,0),"")</f>
        <v>R5</v>
      </c>
      <c r="C7" s="37">
        <v>1</v>
      </c>
      <c r="D7" s="37" t="s">
        <v>33475</v>
      </c>
      <c r="E7" s="37" t="s">
        <v>39106</v>
      </c>
      <c r="F7" s="38">
        <v>46002.119513888887</v>
      </c>
      <c r="G7" s="129">
        <f ca="1">IFERROR(NOW()-F7,"")</f>
        <v>0.78515937500196742</v>
      </c>
      <c r="H7" s="38">
        <v>46002.086875000001</v>
      </c>
      <c r="I7" s="37" t="str">
        <f>IFERROR(VLOOKUP(D7,[1]DB!A:F,6,0),"")</f>
        <v>SCECO</v>
      </c>
      <c r="J7" s="37" t="str">
        <f>IFERROR(VLOOKUP(D7,[1]DB!A:G,7,0),"")</f>
        <v>Good</v>
      </c>
      <c r="K7" s="99" t="s">
        <v>39141</v>
      </c>
      <c r="L7" s="37" t="str">
        <f>IFERROR(VLOOKUP(D7,[1]DB!A:I,9,0),"")</f>
        <v>Latis</v>
      </c>
      <c r="M7" s="37"/>
    </row>
    <row r="8" spans="1:13">
      <c r="A8" s="151" t="s">
        <v>39142</v>
      </c>
      <c r="B8" s="151" t="str">
        <f>IFERROR(VLOOKUP(D8,[1]DB!A:K,11,0),"")</f>
        <v>R5</v>
      </c>
      <c r="C8" s="151">
        <v>1</v>
      </c>
      <c r="D8" s="99" t="s">
        <v>35993</v>
      </c>
      <c r="E8" s="151" t="s">
        <v>39106</v>
      </c>
      <c r="F8" s="152">
        <v>46002.743275462963</v>
      </c>
      <c r="G8" s="153">
        <f ca="1">IFERROR(NOW()-F8,"")</f>
        <v>0.16139780092635192</v>
      </c>
      <c r="H8" s="152">
        <v>46002.737743055557</v>
      </c>
      <c r="I8" s="151" t="str">
        <f>IFERROR(VLOOKUP(D8,[1]DB!A:F,6,0),"")</f>
        <v>Generator-SG</v>
      </c>
      <c r="J8" s="151" t="str">
        <f>IFERROR(VLOOKUP(D8,[1]DB!A:G,7,0),"")</f>
        <v>Vandalized</v>
      </c>
      <c r="K8" s="151" t="s">
        <v>39143</v>
      </c>
      <c r="L8" s="151" t="str">
        <f>IFERROR(VLOOKUP(D8,[1]DB!A:I,9,0),"")</f>
        <v>Latis</v>
      </c>
      <c r="M8" s="151"/>
    </row>
    <row r="9" spans="1:13">
      <c r="A9" s="102" t="s">
        <v>39144</v>
      </c>
      <c r="B9" s="151" t="str">
        <f>IFERROR(VLOOKUP(D9,[1]DB!A:K,11,0),"")</f>
        <v>R5</v>
      </c>
      <c r="C9" s="151">
        <v>1</v>
      </c>
      <c r="D9" s="99" t="s">
        <v>15275</v>
      </c>
      <c r="E9" s="151" t="s">
        <v>39106</v>
      </c>
      <c r="F9" s="152"/>
      <c r="G9" s="153">
        <f t="shared" ref="G9:G66" ca="1" si="3">IFERROR(NOW()-F9,"")</f>
        <v>46002.904673263889</v>
      </c>
      <c r="H9" s="152">
        <v>46002.862685185188</v>
      </c>
      <c r="I9" s="151" t="str">
        <f>IFERROR(VLOOKUP(D9,[1]DB!A:F,6,0),"")</f>
        <v>SCECO</v>
      </c>
      <c r="J9" s="151" t="str">
        <f>IFERROR(VLOOKUP(D9,[1]DB!A:G,7,0),"")</f>
        <v>Dead</v>
      </c>
      <c r="K9" s="151" t="s">
        <v>39145</v>
      </c>
      <c r="L9" s="151" t="str">
        <f>IFERROR(VLOOKUP(D9,[1]DB!A:I,9,0),"")</f>
        <v>Latis</v>
      </c>
      <c r="M9" s="151"/>
    </row>
    <row r="10" spans="1:13">
      <c r="A10" s="151"/>
      <c r="B10" s="151" t="str">
        <f>IFERROR(VLOOKUP(D10,[1]DB!A:K,11,0),"")</f>
        <v/>
      </c>
      <c r="C10" s="151"/>
      <c r="D10" s="151"/>
      <c r="E10" s="151"/>
      <c r="F10" s="152"/>
      <c r="G10" s="153">
        <f t="shared" ca="1" si="3"/>
        <v>46002.904673263889</v>
      </c>
      <c r="H10" s="152"/>
      <c r="I10" s="151" t="str">
        <f>IFERROR(VLOOKUP(D10,[1]DB!A:F,6,0),"")</f>
        <v/>
      </c>
      <c r="J10" s="151" t="str">
        <f>IFERROR(VLOOKUP(D10,[1]DB!A:G,7,0),"")</f>
        <v/>
      </c>
      <c r="K10" s="151"/>
      <c r="L10" s="151" t="str">
        <f>IFERROR(VLOOKUP(D10,[1]DB!A:I,9,0),"")</f>
        <v/>
      </c>
      <c r="M10" s="151"/>
    </row>
    <row r="11" spans="1:13">
      <c r="A11" s="151"/>
      <c r="B11" s="151" t="str">
        <f>IFERROR(VLOOKUP(D11,[1]DB!A:K,11,0),"")</f>
        <v/>
      </c>
      <c r="C11" s="151"/>
      <c r="D11" s="151"/>
      <c r="E11" s="151"/>
      <c r="F11" s="152"/>
      <c r="G11" s="153">
        <f t="shared" ca="1" si="3"/>
        <v>46002.904673263889</v>
      </c>
      <c r="H11" s="152"/>
      <c r="I11" s="151" t="str">
        <f>IFERROR(VLOOKUP(D11,[1]DB!A:F,6,0),"")</f>
        <v/>
      </c>
      <c r="J11" s="151" t="str">
        <f>IFERROR(VLOOKUP(D11,[1]DB!A:G,7,0),"")</f>
        <v/>
      </c>
      <c r="K11" s="151"/>
      <c r="L11" s="151" t="str">
        <f>IFERROR(VLOOKUP(D11,[1]DB!A:I,9,0),"")</f>
        <v/>
      </c>
      <c r="M11" s="151"/>
    </row>
    <row r="12" spans="1:13">
      <c r="A12" s="151"/>
      <c r="B12" s="151" t="str">
        <f>IFERROR(VLOOKUP(D12,[1]DB!A:K,11,0),"")</f>
        <v/>
      </c>
      <c r="C12" s="151"/>
      <c r="D12" s="151"/>
      <c r="E12" s="151"/>
      <c r="F12" s="152"/>
      <c r="G12" s="153">
        <f t="shared" ca="1" si="3"/>
        <v>46002.904673263889</v>
      </c>
      <c r="H12" s="152"/>
      <c r="I12" s="151" t="str">
        <f>IFERROR(VLOOKUP(D12,[1]DB!A:F,6,0),"")</f>
        <v/>
      </c>
      <c r="J12" s="151" t="str">
        <f>IFERROR(VLOOKUP(D12,[1]DB!A:G,7,0),"")</f>
        <v/>
      </c>
      <c r="K12" s="151"/>
      <c r="L12" s="151" t="str">
        <f>IFERROR(VLOOKUP(D12,[1]DB!A:I,9,0),"")</f>
        <v/>
      </c>
      <c r="M12" s="151"/>
    </row>
    <row r="13" spans="1:13">
      <c r="A13" s="151"/>
      <c r="B13" s="151" t="str">
        <f>IFERROR(VLOOKUP(D13,[1]DB!A:K,11,0),"")</f>
        <v/>
      </c>
      <c r="C13" s="151"/>
      <c r="D13" s="151"/>
      <c r="E13" s="151"/>
      <c r="F13" s="152"/>
      <c r="G13" s="153">
        <f t="shared" ca="1" si="3"/>
        <v>46002.904673263889</v>
      </c>
      <c r="H13" s="152"/>
      <c r="I13" s="151" t="str">
        <f>IFERROR(VLOOKUP(D13,[1]DB!A:F,6,0),"")</f>
        <v/>
      </c>
      <c r="J13" s="151" t="str">
        <f>IFERROR(VLOOKUP(D13,[1]DB!A:G,7,0),"")</f>
        <v/>
      </c>
      <c r="K13" s="151"/>
      <c r="L13" s="151" t="str">
        <f>IFERROR(VLOOKUP(D13,[1]DB!A:I,9,0),"")</f>
        <v/>
      </c>
      <c r="M13" s="151"/>
    </row>
    <row r="14" spans="1:13">
      <c r="A14" s="151"/>
      <c r="B14" s="151" t="str">
        <f>IFERROR(VLOOKUP(D14,[1]DB!A:K,11,0),"")</f>
        <v/>
      </c>
      <c r="C14" s="151"/>
      <c r="D14" s="151"/>
      <c r="E14" s="151"/>
      <c r="F14" s="152"/>
      <c r="G14" s="153">
        <f t="shared" ca="1" si="3"/>
        <v>46002.904673263889</v>
      </c>
      <c r="H14" s="152"/>
      <c r="I14" s="151" t="str">
        <f>IFERROR(VLOOKUP(D14,[1]DB!A:F,6,0),"")</f>
        <v/>
      </c>
      <c r="J14" s="151" t="str">
        <f>IFERROR(VLOOKUP(D14,[1]DB!A:G,7,0),"")</f>
        <v/>
      </c>
      <c r="K14" s="151"/>
      <c r="L14" s="151" t="str">
        <f>IFERROR(VLOOKUP(D14,[1]DB!A:I,9,0),"")</f>
        <v/>
      </c>
      <c r="M14" s="151"/>
    </row>
    <row r="15" spans="1:13">
      <c r="A15" s="151"/>
      <c r="B15" s="151" t="str">
        <f>IFERROR(VLOOKUP(D15,[1]DB!A:K,11,0),"")</f>
        <v/>
      </c>
      <c r="C15" s="151"/>
      <c r="D15" s="151"/>
      <c r="E15" s="151"/>
      <c r="F15" s="152"/>
      <c r="G15" s="153">
        <f t="shared" ca="1" si="3"/>
        <v>46002.904673263889</v>
      </c>
      <c r="H15" s="152"/>
      <c r="I15" s="151" t="str">
        <f>IFERROR(VLOOKUP(D15,[1]DB!A:F,6,0),"")</f>
        <v/>
      </c>
      <c r="J15" s="151" t="str">
        <f>IFERROR(VLOOKUP(D15,[1]DB!A:G,7,0),"")</f>
        <v/>
      </c>
      <c r="K15" s="151"/>
      <c r="L15" s="151" t="str">
        <f>IFERROR(VLOOKUP(D15,[1]DB!A:I,9,0),"")</f>
        <v/>
      </c>
      <c r="M15" s="151"/>
    </row>
    <row r="16" spans="1:13">
      <c r="A16" s="151"/>
      <c r="B16" s="151" t="str">
        <f>IFERROR(VLOOKUP(D16,[1]DB!A:K,11,0),"")</f>
        <v/>
      </c>
      <c r="C16" s="151"/>
      <c r="D16" s="151"/>
      <c r="E16" s="151"/>
      <c r="F16" s="152"/>
      <c r="G16" s="153">
        <f t="shared" ca="1" si="3"/>
        <v>46002.904673263889</v>
      </c>
      <c r="H16" s="152"/>
      <c r="I16" s="151" t="str">
        <f>IFERROR(VLOOKUP(D16,[1]DB!A:F,6,0),"")</f>
        <v/>
      </c>
      <c r="J16" s="151" t="str">
        <f>IFERROR(VLOOKUP(D16,[1]DB!A:G,7,0),"")</f>
        <v/>
      </c>
      <c r="K16" s="151"/>
      <c r="L16" s="151" t="str">
        <f>IFERROR(VLOOKUP(D16,[1]DB!A:I,9,0),"")</f>
        <v/>
      </c>
      <c r="M16" s="151"/>
    </row>
    <row r="17" spans="1:13">
      <c r="A17" s="151"/>
      <c r="B17" s="151" t="str">
        <f>IFERROR(VLOOKUP(D17,[1]DB!A:K,11,0),"")</f>
        <v/>
      </c>
      <c r="C17" s="151"/>
      <c r="D17" s="151"/>
      <c r="E17" s="151"/>
      <c r="F17" s="152"/>
      <c r="G17" s="153">
        <f t="shared" ca="1" si="3"/>
        <v>46002.904673263889</v>
      </c>
      <c r="H17" s="152"/>
      <c r="I17" s="151" t="str">
        <f>IFERROR(VLOOKUP(D17,[1]DB!A:F,6,0),"")</f>
        <v/>
      </c>
      <c r="J17" s="151" t="str">
        <f>IFERROR(VLOOKUP(D17,[1]DB!A:G,7,0),"")</f>
        <v/>
      </c>
      <c r="K17" s="151"/>
      <c r="L17" s="151" t="str">
        <f>IFERROR(VLOOKUP(D17,[1]DB!A:I,9,0),"")</f>
        <v/>
      </c>
      <c r="M17" s="151"/>
    </row>
    <row r="18" spans="1:13">
      <c r="A18" s="151"/>
      <c r="B18" s="151" t="str">
        <f>IFERROR(VLOOKUP(D18,[1]DB!A:K,11,0),"")</f>
        <v/>
      </c>
      <c r="C18" s="151"/>
      <c r="D18" s="151"/>
      <c r="E18" s="151"/>
      <c r="F18" s="152"/>
      <c r="G18" s="153">
        <f t="shared" ca="1" si="3"/>
        <v>46002.904673263889</v>
      </c>
      <c r="H18" s="152"/>
      <c r="I18" s="151" t="str">
        <f>IFERROR(VLOOKUP(D18,[1]DB!A:F,6,0),"")</f>
        <v/>
      </c>
      <c r="J18" s="151" t="str">
        <f>IFERROR(VLOOKUP(D18,[1]DB!A:G,7,0),"")</f>
        <v/>
      </c>
      <c r="K18" s="151"/>
      <c r="L18" s="151" t="str">
        <f>IFERROR(VLOOKUP(D18,[1]DB!A:I,9,0),"")</f>
        <v/>
      </c>
      <c r="M18" s="151"/>
    </row>
    <row r="19" spans="1:13">
      <c r="A19" s="151"/>
      <c r="B19" s="151" t="str">
        <f>IFERROR(VLOOKUP(D19,[1]DB!A:K,11,0),"")</f>
        <v/>
      </c>
      <c r="C19" s="151"/>
      <c r="D19" s="151"/>
      <c r="E19" s="151"/>
      <c r="F19" s="152"/>
      <c r="G19" s="153">
        <f t="shared" ca="1" si="3"/>
        <v>46002.904673263889</v>
      </c>
      <c r="H19" s="152"/>
      <c r="I19" s="151" t="str">
        <f>IFERROR(VLOOKUP(D19,[1]DB!A:F,6,0),"")</f>
        <v/>
      </c>
      <c r="J19" s="151" t="str">
        <f>IFERROR(VLOOKUP(D19,[1]DB!A:G,7,0),"")</f>
        <v/>
      </c>
      <c r="K19" s="151"/>
      <c r="L19" s="151" t="str">
        <f>IFERROR(VLOOKUP(D19,[1]DB!A:I,9,0),"")</f>
        <v/>
      </c>
      <c r="M19" s="151"/>
    </row>
    <row r="20" spans="1:13">
      <c r="A20" s="151"/>
      <c r="B20" s="151" t="str">
        <f>IFERROR(VLOOKUP(D20,[1]DB!A:K,11,0),"")</f>
        <v/>
      </c>
      <c r="C20" s="151"/>
      <c r="D20" s="151"/>
      <c r="E20" s="151"/>
      <c r="F20" s="152"/>
      <c r="G20" s="153">
        <f t="shared" ca="1" si="3"/>
        <v>46002.904673263889</v>
      </c>
      <c r="H20" s="152"/>
      <c r="I20" s="151" t="str">
        <f>IFERROR(VLOOKUP(D20,[1]DB!A:F,6,0),"")</f>
        <v/>
      </c>
      <c r="J20" s="151" t="str">
        <f>IFERROR(VLOOKUP(D20,[1]DB!A:G,7,0),"")</f>
        <v/>
      </c>
      <c r="K20" s="151"/>
      <c r="L20" s="151" t="str">
        <f>IFERROR(VLOOKUP(D20,[1]DB!A:I,9,0),"")</f>
        <v/>
      </c>
      <c r="M20" s="151"/>
    </row>
    <row r="21" spans="1:13">
      <c r="A21" s="151"/>
      <c r="B21" s="151" t="str">
        <f>IFERROR(VLOOKUP(D21,[1]DB!A:K,11,0),"")</f>
        <v/>
      </c>
      <c r="C21" s="151"/>
      <c r="D21" s="151"/>
      <c r="E21" s="151"/>
      <c r="F21" s="152"/>
      <c r="G21" s="153">
        <f t="shared" ca="1" si="3"/>
        <v>46002.904673263889</v>
      </c>
      <c r="H21" s="152"/>
      <c r="I21" s="151" t="str">
        <f>IFERROR(VLOOKUP(D21,[1]DB!A:F,6,0),"")</f>
        <v/>
      </c>
      <c r="J21" s="151" t="str">
        <f>IFERROR(VLOOKUP(D21,[1]DB!A:G,7,0),"")</f>
        <v/>
      </c>
      <c r="K21" s="151"/>
      <c r="L21" s="151" t="str">
        <f>IFERROR(VLOOKUP(D21,[1]DB!A:I,9,0),"")</f>
        <v/>
      </c>
      <c r="M21" s="151"/>
    </row>
    <row r="22" spans="1:13">
      <c r="A22" s="151"/>
      <c r="B22" s="151" t="str">
        <f>IFERROR(VLOOKUP(D22,[1]DB!A:K,11,0),"")</f>
        <v/>
      </c>
      <c r="C22" s="151"/>
      <c r="D22" s="151"/>
      <c r="E22" s="151"/>
      <c r="F22" s="152"/>
      <c r="G22" s="153">
        <f t="shared" ca="1" si="3"/>
        <v>46002.904673263889</v>
      </c>
      <c r="H22" s="152"/>
      <c r="I22" s="151" t="str">
        <f>IFERROR(VLOOKUP(D22,[1]DB!A:F,6,0),"")</f>
        <v/>
      </c>
      <c r="J22" s="151" t="str">
        <f>IFERROR(VLOOKUP(D22,[1]DB!A:G,7,0),"")</f>
        <v/>
      </c>
      <c r="K22" s="151"/>
      <c r="L22" s="151" t="str">
        <f>IFERROR(VLOOKUP(D22,[1]DB!A:I,9,0),"")</f>
        <v/>
      </c>
      <c r="M22" s="151"/>
    </row>
    <row r="23" spans="1:13">
      <c r="A23" s="151"/>
      <c r="B23" s="151" t="str">
        <f>IFERROR(VLOOKUP(D23,[1]DB!A:K,11,0),"")</f>
        <v/>
      </c>
      <c r="C23" s="151"/>
      <c r="D23" s="151"/>
      <c r="E23" s="151"/>
      <c r="F23" s="152"/>
      <c r="G23" s="153">
        <f t="shared" ca="1" si="3"/>
        <v>46002.904673263889</v>
      </c>
      <c r="H23" s="152"/>
      <c r="I23" s="151" t="str">
        <f>IFERROR(VLOOKUP(D23,[1]DB!A:F,6,0),"")</f>
        <v/>
      </c>
      <c r="J23" s="151" t="str">
        <f>IFERROR(VLOOKUP(D23,[1]DB!A:G,7,0),"")</f>
        <v/>
      </c>
      <c r="K23" s="151"/>
      <c r="L23" s="151" t="str">
        <f>IFERROR(VLOOKUP(D23,[1]DB!A:I,9,0),"")</f>
        <v/>
      </c>
      <c r="M23" s="151"/>
    </row>
    <row r="24" spans="1:13">
      <c r="A24" s="151"/>
      <c r="B24" s="151" t="str">
        <f>IFERROR(VLOOKUP(D24,[1]DB!A:K,11,0),"")</f>
        <v/>
      </c>
      <c r="C24" s="151"/>
      <c r="D24" s="151"/>
      <c r="E24" s="151"/>
      <c r="F24" s="152"/>
      <c r="G24" s="153">
        <f t="shared" ca="1" si="3"/>
        <v>46002.904673263889</v>
      </c>
      <c r="H24" s="152"/>
      <c r="I24" s="151" t="str">
        <f>IFERROR(VLOOKUP(D24,[1]DB!A:F,6,0),"")</f>
        <v/>
      </c>
      <c r="J24" s="151" t="str">
        <f>IFERROR(VLOOKUP(D24,[1]DB!A:G,7,0),"")</f>
        <v/>
      </c>
      <c r="K24" s="151"/>
      <c r="L24" s="151" t="str">
        <f>IFERROR(VLOOKUP(D24,[1]DB!A:I,9,0),"")</f>
        <v/>
      </c>
      <c r="M24" s="151"/>
    </row>
    <row r="25" spans="1:13">
      <c r="A25" s="151"/>
      <c r="B25" s="151" t="str">
        <f>IFERROR(VLOOKUP(D25,[1]DB!A:K,11,0),"")</f>
        <v/>
      </c>
      <c r="C25" s="151"/>
      <c r="D25" s="151"/>
      <c r="E25" s="151"/>
      <c r="F25" s="152"/>
      <c r="G25" s="153">
        <f t="shared" ca="1" si="3"/>
        <v>46002.904673263889</v>
      </c>
      <c r="H25" s="152"/>
      <c r="I25" s="151" t="str">
        <f>IFERROR(VLOOKUP(D25,[1]DB!A:F,6,0),"")</f>
        <v/>
      </c>
      <c r="J25" s="151" t="str">
        <f>IFERROR(VLOOKUP(D25,[1]DB!A:G,7,0),"")</f>
        <v/>
      </c>
      <c r="K25" s="151"/>
      <c r="L25" s="151" t="str">
        <f>IFERROR(VLOOKUP(D25,[1]DB!A:I,9,0),"")</f>
        <v/>
      </c>
      <c r="M25" s="151"/>
    </row>
    <row r="26" spans="1:13">
      <c r="A26" s="151"/>
      <c r="B26" s="151" t="str">
        <f>IFERROR(VLOOKUP(D26,[1]DB!A:K,11,0),"")</f>
        <v/>
      </c>
      <c r="C26" s="151"/>
      <c r="D26" s="151"/>
      <c r="E26" s="151"/>
      <c r="F26" s="152"/>
      <c r="G26" s="153">
        <f t="shared" ca="1" si="3"/>
        <v>46002.904673263889</v>
      </c>
      <c r="H26" s="152"/>
      <c r="I26" s="151" t="str">
        <f>IFERROR(VLOOKUP(D26,[1]DB!A:F,6,0),"")</f>
        <v/>
      </c>
      <c r="J26" s="151" t="str">
        <f>IFERROR(VLOOKUP(D26,[1]DB!A:G,7,0),"")</f>
        <v/>
      </c>
      <c r="K26" s="151"/>
      <c r="L26" s="151" t="str">
        <f>IFERROR(VLOOKUP(D26,[1]DB!A:I,9,0),"")</f>
        <v/>
      </c>
      <c r="M26" s="151"/>
    </row>
    <row r="27" spans="1:13">
      <c r="A27" s="151"/>
      <c r="B27" s="151" t="str">
        <f>IFERROR(VLOOKUP(D27,[1]DB!A:K,11,0),"")</f>
        <v/>
      </c>
      <c r="C27" s="151"/>
      <c r="D27" s="151"/>
      <c r="E27" s="151"/>
      <c r="F27" s="152"/>
      <c r="G27" s="153">
        <f t="shared" ca="1" si="3"/>
        <v>46002.904673263889</v>
      </c>
      <c r="H27" s="152"/>
      <c r="I27" s="151" t="str">
        <f>IFERROR(VLOOKUP(D27,[1]DB!A:F,6,0),"")</f>
        <v/>
      </c>
      <c r="J27" s="151" t="str">
        <f>IFERROR(VLOOKUP(D27,[1]DB!A:G,7,0),"")</f>
        <v/>
      </c>
      <c r="K27" s="151"/>
      <c r="L27" s="151" t="str">
        <f>IFERROR(VLOOKUP(D27,[1]DB!A:I,9,0),"")</f>
        <v/>
      </c>
      <c r="M27" s="151"/>
    </row>
    <row r="28" spans="1:13">
      <c r="A28" s="151"/>
      <c r="B28" s="151" t="str">
        <f>IFERROR(VLOOKUP(D28,[1]DB!A:K,11,0),"")</f>
        <v/>
      </c>
      <c r="C28" s="151"/>
      <c r="D28" s="151"/>
      <c r="E28" s="151"/>
      <c r="F28" s="152"/>
      <c r="G28" s="153">
        <f t="shared" ca="1" si="3"/>
        <v>46002.904673263889</v>
      </c>
      <c r="H28" s="152"/>
      <c r="I28" s="151" t="str">
        <f>IFERROR(VLOOKUP(D28,[1]DB!A:F,6,0),"")</f>
        <v/>
      </c>
      <c r="J28" s="151" t="str">
        <f>IFERROR(VLOOKUP(D28,[1]DB!A:G,7,0),"")</f>
        <v/>
      </c>
      <c r="K28" s="151"/>
      <c r="L28" s="151" t="str">
        <f>IFERROR(VLOOKUP(D28,[1]DB!A:I,9,0),"")</f>
        <v/>
      </c>
      <c r="M28" s="151"/>
    </row>
    <row r="29" spans="1:13">
      <c r="A29" s="151"/>
      <c r="B29" s="151" t="str">
        <f>IFERROR(VLOOKUP(D29,[1]DB!A:K,11,0),"")</f>
        <v/>
      </c>
      <c r="C29" s="151"/>
      <c r="D29" s="151"/>
      <c r="E29" s="151"/>
      <c r="F29" s="152"/>
      <c r="G29" s="153">
        <f t="shared" ca="1" si="3"/>
        <v>46002.904673263889</v>
      </c>
      <c r="H29" s="152"/>
      <c r="I29" s="151" t="str">
        <f>IFERROR(VLOOKUP(D29,[1]DB!A:F,6,0),"")</f>
        <v/>
      </c>
      <c r="J29" s="151" t="str">
        <f>IFERROR(VLOOKUP(D29,[1]DB!A:G,7,0),"")</f>
        <v/>
      </c>
      <c r="K29" s="151"/>
      <c r="L29" s="151" t="str">
        <f>IFERROR(VLOOKUP(D29,[1]DB!A:I,9,0),"")</f>
        <v/>
      </c>
      <c r="M29" s="151"/>
    </row>
    <row r="30" spans="1:13">
      <c r="A30" s="151"/>
      <c r="B30" s="151" t="str">
        <f>IFERROR(VLOOKUP(D30,[1]DB!A:K,11,0),"")</f>
        <v/>
      </c>
      <c r="C30" s="151"/>
      <c r="D30" s="151"/>
      <c r="E30" s="151"/>
      <c r="F30" s="152"/>
      <c r="G30" s="153">
        <f t="shared" ca="1" si="3"/>
        <v>46002.904673263889</v>
      </c>
      <c r="H30" s="152"/>
      <c r="I30" s="151" t="str">
        <f>IFERROR(VLOOKUP(D30,[1]DB!A:F,6,0),"")</f>
        <v/>
      </c>
      <c r="J30" s="151" t="str">
        <f>IFERROR(VLOOKUP(D30,[1]DB!A:G,7,0),"")</f>
        <v/>
      </c>
      <c r="K30" s="151"/>
      <c r="L30" s="151" t="str">
        <f>IFERROR(VLOOKUP(D30,[1]DB!A:I,9,0),"")</f>
        <v/>
      </c>
      <c r="M30" s="151"/>
    </row>
    <row r="31" spans="1:13">
      <c r="A31" s="151"/>
      <c r="B31" s="151" t="str">
        <f>IFERROR(VLOOKUP(D31,[1]DB!A:K,11,0),"")</f>
        <v/>
      </c>
      <c r="C31" s="151"/>
      <c r="D31" s="151"/>
      <c r="E31" s="151"/>
      <c r="F31" s="152"/>
      <c r="G31" s="153">
        <f t="shared" ca="1" si="3"/>
        <v>46002.904673263889</v>
      </c>
      <c r="H31" s="152"/>
      <c r="I31" s="151" t="str">
        <f>IFERROR(VLOOKUP(D31,[1]DB!A:F,6,0),"")</f>
        <v/>
      </c>
      <c r="J31" s="151" t="str">
        <f>IFERROR(VLOOKUP(D31,[1]DB!A:G,7,0),"")</f>
        <v/>
      </c>
      <c r="K31" s="151"/>
      <c r="L31" s="151" t="str">
        <f>IFERROR(VLOOKUP(D31,[1]DB!A:I,9,0),"")</f>
        <v/>
      </c>
      <c r="M31" s="151"/>
    </row>
    <row r="32" spans="1:13">
      <c r="A32" s="151"/>
      <c r="B32" s="151" t="str">
        <f>IFERROR(VLOOKUP(D32,[1]DB!A:K,11,0),"")</f>
        <v/>
      </c>
      <c r="C32" s="151"/>
      <c r="D32" s="151"/>
      <c r="E32" s="151"/>
      <c r="F32" s="152"/>
      <c r="G32" s="153">
        <f t="shared" ca="1" si="3"/>
        <v>46002.904673263889</v>
      </c>
      <c r="H32" s="152"/>
      <c r="I32" s="151" t="str">
        <f>IFERROR(VLOOKUP(D32,[1]DB!A:F,6,0),"")</f>
        <v/>
      </c>
      <c r="J32" s="151" t="str">
        <f>IFERROR(VLOOKUP(D32,[1]DB!A:G,7,0),"")</f>
        <v/>
      </c>
      <c r="K32" s="151"/>
      <c r="L32" s="151" t="str">
        <f>IFERROR(VLOOKUP(D32,[1]DB!A:I,9,0),"")</f>
        <v/>
      </c>
      <c r="M32" s="151"/>
    </row>
    <row r="33" spans="1:13">
      <c r="A33" s="151"/>
      <c r="B33" s="151" t="str">
        <f>IFERROR(VLOOKUP(D33,[1]DB!A:K,11,0),"")</f>
        <v/>
      </c>
      <c r="C33" s="151"/>
      <c r="D33" s="151"/>
      <c r="E33" s="151"/>
      <c r="F33" s="152"/>
      <c r="G33" s="153">
        <f t="shared" ca="1" si="3"/>
        <v>46002.904673263889</v>
      </c>
      <c r="H33" s="152"/>
      <c r="I33" s="151" t="str">
        <f>IFERROR(VLOOKUP(D33,[1]DB!A:F,6,0),"")</f>
        <v/>
      </c>
      <c r="J33" s="151" t="str">
        <f>IFERROR(VLOOKUP(D33,[1]DB!A:G,7,0),"")</f>
        <v/>
      </c>
      <c r="K33" s="151"/>
      <c r="L33" s="151" t="str">
        <f>IFERROR(VLOOKUP(D33,[1]DB!A:I,9,0),"")</f>
        <v/>
      </c>
      <c r="M33" s="151"/>
    </row>
    <row r="34" spans="1:13">
      <c r="A34" s="151"/>
      <c r="B34" s="151" t="str">
        <f>IFERROR(VLOOKUP(D34,[1]DB!A:K,11,0),"")</f>
        <v/>
      </c>
      <c r="C34" s="151"/>
      <c r="D34" s="151"/>
      <c r="E34" s="151"/>
      <c r="F34" s="152"/>
      <c r="G34" s="153">
        <f t="shared" ca="1" si="3"/>
        <v>46002.904673263889</v>
      </c>
      <c r="H34" s="152"/>
      <c r="I34" s="151" t="str">
        <f>IFERROR(VLOOKUP(D34,[1]DB!A:F,6,0),"")</f>
        <v/>
      </c>
      <c r="J34" s="151" t="str">
        <f>IFERROR(VLOOKUP(D34,[1]DB!A:G,7,0),"")</f>
        <v/>
      </c>
      <c r="K34" s="151"/>
      <c r="L34" s="151" t="str">
        <f>IFERROR(VLOOKUP(D34,[1]DB!A:I,9,0),"")</f>
        <v/>
      </c>
      <c r="M34" s="151"/>
    </row>
    <row r="35" spans="1:13">
      <c r="A35" s="151"/>
      <c r="B35" s="151" t="str">
        <f>IFERROR(VLOOKUP(D35,[1]DB!A:K,11,0),"")</f>
        <v/>
      </c>
      <c r="C35" s="151"/>
      <c r="D35" s="151"/>
      <c r="E35" s="151"/>
      <c r="F35" s="152"/>
      <c r="G35" s="153">
        <f t="shared" ca="1" si="3"/>
        <v>46002.904673263889</v>
      </c>
      <c r="H35" s="152"/>
      <c r="I35" s="151" t="str">
        <f>IFERROR(VLOOKUP(D35,[1]DB!A:F,6,0),"")</f>
        <v/>
      </c>
      <c r="J35" s="151" t="str">
        <f>IFERROR(VLOOKUP(D35,[1]DB!A:G,7,0),"")</f>
        <v/>
      </c>
      <c r="K35" s="151"/>
      <c r="L35" s="151" t="str">
        <f>IFERROR(VLOOKUP(D35,[1]DB!A:I,9,0),"")</f>
        <v/>
      </c>
      <c r="M35" s="151"/>
    </row>
    <row r="36" spans="1:13">
      <c r="A36" s="151"/>
      <c r="B36" s="151" t="str">
        <f>IFERROR(VLOOKUP(D36,[1]DB!A:K,11,0),"")</f>
        <v/>
      </c>
      <c r="C36" s="151"/>
      <c r="D36" s="151"/>
      <c r="E36" s="151"/>
      <c r="F36" s="152"/>
      <c r="G36" s="153">
        <f t="shared" ca="1" si="3"/>
        <v>46002.904673263889</v>
      </c>
      <c r="H36" s="152"/>
      <c r="I36" s="151" t="str">
        <f>IFERROR(VLOOKUP(D36,[1]DB!A:F,6,0),"")</f>
        <v/>
      </c>
      <c r="J36" s="151" t="str">
        <f>IFERROR(VLOOKUP(D36,[1]DB!A:G,7,0),"")</f>
        <v/>
      </c>
      <c r="K36" s="151"/>
      <c r="L36" s="151" t="str">
        <f>IFERROR(VLOOKUP(D36,[1]DB!A:I,9,0),"")</f>
        <v/>
      </c>
      <c r="M36" s="151"/>
    </row>
    <row r="37" spans="1:13">
      <c r="A37" s="151"/>
      <c r="B37" s="151" t="str">
        <f>IFERROR(VLOOKUP(D37,[1]DB!A:K,11,0),"")</f>
        <v/>
      </c>
      <c r="C37" s="151"/>
      <c r="D37" s="151"/>
      <c r="E37" s="151"/>
      <c r="F37" s="152"/>
      <c r="G37" s="153">
        <f t="shared" ca="1" si="3"/>
        <v>46002.904673263889</v>
      </c>
      <c r="H37" s="152"/>
      <c r="I37" s="151" t="str">
        <f>IFERROR(VLOOKUP(D37,[1]DB!A:F,6,0),"")</f>
        <v/>
      </c>
      <c r="J37" s="151" t="str">
        <f>IFERROR(VLOOKUP(D37,[1]DB!A:G,7,0),"")</f>
        <v/>
      </c>
      <c r="K37" s="151"/>
      <c r="L37" s="151" t="str">
        <f>IFERROR(VLOOKUP(D37,[1]DB!A:I,9,0),"")</f>
        <v/>
      </c>
      <c r="M37" s="151"/>
    </row>
    <row r="38" spans="1:13">
      <c r="A38" s="151"/>
      <c r="B38" s="151" t="str">
        <f>IFERROR(VLOOKUP(D38,[1]DB!A:K,11,0),"")</f>
        <v/>
      </c>
      <c r="C38" s="151"/>
      <c r="D38" s="151"/>
      <c r="E38" s="151"/>
      <c r="F38" s="152"/>
      <c r="G38" s="153">
        <f t="shared" ca="1" si="3"/>
        <v>46002.904673263889</v>
      </c>
      <c r="H38" s="152"/>
      <c r="I38" s="151" t="str">
        <f>IFERROR(VLOOKUP(D38,[1]DB!A:F,6,0),"")</f>
        <v/>
      </c>
      <c r="J38" s="151" t="str">
        <f>IFERROR(VLOOKUP(D38,[1]DB!A:G,7,0),"")</f>
        <v/>
      </c>
      <c r="K38" s="151"/>
      <c r="L38" s="151" t="str">
        <f>IFERROR(VLOOKUP(D38,[1]DB!A:I,9,0),"")</f>
        <v/>
      </c>
      <c r="M38" s="151"/>
    </row>
    <row r="39" spans="1:13">
      <c r="A39" s="151"/>
      <c r="B39" s="151" t="str">
        <f>IFERROR(VLOOKUP(D39,[1]DB!A:K,11,0),"")</f>
        <v/>
      </c>
      <c r="C39" s="151"/>
      <c r="D39" s="151"/>
      <c r="E39" s="151"/>
      <c r="F39" s="152"/>
      <c r="G39" s="153">
        <f t="shared" ca="1" si="3"/>
        <v>46002.904673263889</v>
      </c>
      <c r="H39" s="152"/>
      <c r="I39" s="151" t="str">
        <f>IFERROR(VLOOKUP(D39,[1]DB!A:F,6,0),"")</f>
        <v/>
      </c>
      <c r="J39" s="151" t="str">
        <f>IFERROR(VLOOKUP(D39,[1]DB!A:G,7,0),"")</f>
        <v/>
      </c>
      <c r="K39" s="151"/>
      <c r="L39" s="151" t="str">
        <f>IFERROR(VLOOKUP(D39,[1]DB!A:I,9,0),"")</f>
        <v/>
      </c>
      <c r="M39" s="151"/>
    </row>
    <row r="40" spans="1:13">
      <c r="A40" s="151"/>
      <c r="B40" s="151" t="str">
        <f>IFERROR(VLOOKUP(D40,[1]DB!A:K,11,0),"")</f>
        <v/>
      </c>
      <c r="C40" s="151"/>
      <c r="D40" s="151"/>
      <c r="E40" s="151"/>
      <c r="F40" s="152"/>
      <c r="G40" s="153">
        <f t="shared" ca="1" si="3"/>
        <v>46002.904673263889</v>
      </c>
      <c r="H40" s="152"/>
      <c r="I40" s="151" t="str">
        <f>IFERROR(VLOOKUP(D40,[1]DB!A:F,6,0),"")</f>
        <v/>
      </c>
      <c r="J40" s="151" t="str">
        <f>IFERROR(VLOOKUP(D40,[1]DB!A:G,7,0),"")</f>
        <v/>
      </c>
      <c r="K40" s="151"/>
      <c r="L40" s="151" t="str">
        <f>IFERROR(VLOOKUP(D40,[1]DB!A:I,9,0),"")</f>
        <v/>
      </c>
      <c r="M40" s="151"/>
    </row>
    <row r="41" spans="1:13">
      <c r="A41" s="151"/>
      <c r="B41" s="151" t="str">
        <f>IFERROR(VLOOKUP(D41,[1]DB!A:K,11,0),"")</f>
        <v/>
      </c>
      <c r="C41" s="151"/>
      <c r="D41" s="151"/>
      <c r="E41" s="151"/>
      <c r="F41" s="152"/>
      <c r="G41" s="153">
        <f t="shared" ca="1" si="3"/>
        <v>46002.904673263889</v>
      </c>
      <c r="H41" s="152"/>
      <c r="I41" s="151" t="str">
        <f>IFERROR(VLOOKUP(D41,[1]DB!A:F,6,0),"")</f>
        <v/>
      </c>
      <c r="J41" s="151" t="str">
        <f>IFERROR(VLOOKUP(D41,[1]DB!A:G,7,0),"")</f>
        <v/>
      </c>
      <c r="K41" s="151"/>
      <c r="L41" s="151" t="str">
        <f>IFERROR(VLOOKUP(D41,[1]DB!A:I,9,0),"")</f>
        <v/>
      </c>
      <c r="M41" s="151"/>
    </row>
    <row r="42" spans="1:13">
      <c r="A42" s="151"/>
      <c r="B42" s="151" t="str">
        <f>IFERROR(VLOOKUP(D42,[1]DB!A:K,11,0),"")</f>
        <v/>
      </c>
      <c r="C42" s="151"/>
      <c r="D42" s="151"/>
      <c r="E42" s="151"/>
      <c r="F42" s="152"/>
      <c r="G42" s="153">
        <f t="shared" ca="1" si="3"/>
        <v>46002.904673263889</v>
      </c>
      <c r="H42" s="152"/>
      <c r="I42" s="151" t="str">
        <f>IFERROR(VLOOKUP(D42,[1]DB!A:F,6,0),"")</f>
        <v/>
      </c>
      <c r="J42" s="151" t="str">
        <f>IFERROR(VLOOKUP(D42,[1]DB!A:G,7,0),"")</f>
        <v/>
      </c>
      <c r="K42" s="151"/>
      <c r="L42" s="151" t="str">
        <f>IFERROR(VLOOKUP(D42,[1]DB!A:I,9,0),"")</f>
        <v/>
      </c>
      <c r="M42" s="151"/>
    </row>
    <row r="43" spans="1:13">
      <c r="A43" s="151"/>
      <c r="B43" s="151" t="str">
        <f>IFERROR(VLOOKUP(D43,[1]DB!A:K,11,0),"")</f>
        <v/>
      </c>
      <c r="C43" s="151"/>
      <c r="D43" s="151"/>
      <c r="E43" s="151"/>
      <c r="F43" s="152"/>
      <c r="G43" s="153">
        <f t="shared" ca="1" si="3"/>
        <v>46002.904673263889</v>
      </c>
      <c r="H43" s="152"/>
      <c r="I43" s="151" t="str">
        <f>IFERROR(VLOOKUP(D43,[1]DB!A:F,6,0),"")</f>
        <v/>
      </c>
      <c r="J43" s="151" t="str">
        <f>IFERROR(VLOOKUP(D43,[1]DB!A:G,7,0),"")</f>
        <v/>
      </c>
      <c r="K43" s="151"/>
      <c r="L43" s="151" t="str">
        <f>IFERROR(VLOOKUP(D43,[1]DB!A:I,9,0),"")</f>
        <v/>
      </c>
      <c r="M43" s="151"/>
    </row>
    <row r="44" spans="1:13">
      <c r="A44" s="151"/>
      <c r="B44" s="151" t="str">
        <f>IFERROR(VLOOKUP(D44,[1]DB!A:K,11,0),"")</f>
        <v/>
      </c>
      <c r="C44" s="151"/>
      <c r="D44" s="151"/>
      <c r="E44" s="151"/>
      <c r="F44" s="152"/>
      <c r="G44" s="153">
        <f t="shared" ca="1" si="3"/>
        <v>46002.904673263889</v>
      </c>
      <c r="H44" s="152"/>
      <c r="I44" s="151" t="str">
        <f>IFERROR(VLOOKUP(D44,[1]DB!A:F,6,0),"")</f>
        <v/>
      </c>
      <c r="J44" s="151" t="str">
        <f>IFERROR(VLOOKUP(D44,[1]DB!A:G,7,0),"")</f>
        <v/>
      </c>
      <c r="K44" s="151"/>
      <c r="L44" s="151" t="str">
        <f>IFERROR(VLOOKUP(D44,[1]DB!A:I,9,0),"")</f>
        <v/>
      </c>
      <c r="M44" s="151"/>
    </row>
    <row r="45" spans="1:13">
      <c r="A45" s="151"/>
      <c r="B45" s="151" t="str">
        <f>IFERROR(VLOOKUP(D45,[1]DB!A:K,11,0),"")</f>
        <v/>
      </c>
      <c r="C45" s="151"/>
      <c r="D45" s="151"/>
      <c r="E45" s="151"/>
      <c r="F45" s="152"/>
      <c r="G45" s="153">
        <f t="shared" ca="1" si="3"/>
        <v>46002.904673263889</v>
      </c>
      <c r="H45" s="152"/>
      <c r="I45" s="151" t="str">
        <f>IFERROR(VLOOKUP(D45,[1]DB!A:F,6,0),"")</f>
        <v/>
      </c>
      <c r="J45" s="151" t="str">
        <f>IFERROR(VLOOKUP(D45,[1]DB!A:G,7,0),"")</f>
        <v/>
      </c>
      <c r="K45" s="151"/>
      <c r="L45" s="151" t="str">
        <f>IFERROR(VLOOKUP(D45,[1]DB!A:I,9,0),"")</f>
        <v/>
      </c>
      <c r="M45" s="151"/>
    </row>
    <row r="46" spans="1:13">
      <c r="A46" s="151"/>
      <c r="B46" s="151" t="str">
        <f>IFERROR(VLOOKUP(D46,[1]DB!A:K,11,0),"")</f>
        <v/>
      </c>
      <c r="C46" s="151"/>
      <c r="D46" s="151"/>
      <c r="E46" s="151"/>
      <c r="F46" s="152"/>
      <c r="G46" s="153">
        <f t="shared" ca="1" si="3"/>
        <v>46002.904673263889</v>
      </c>
      <c r="H46" s="152"/>
      <c r="I46" s="151" t="str">
        <f>IFERROR(VLOOKUP(D46,[1]DB!A:F,6,0),"")</f>
        <v/>
      </c>
      <c r="J46" s="151" t="str">
        <f>IFERROR(VLOOKUP(D46,[1]DB!A:G,7,0),"")</f>
        <v/>
      </c>
      <c r="K46" s="151"/>
      <c r="L46" s="151" t="str">
        <f>IFERROR(VLOOKUP(D46,[1]DB!A:I,9,0),"")</f>
        <v/>
      </c>
      <c r="M46" s="151"/>
    </row>
    <row r="47" spans="1:13">
      <c r="A47" s="151"/>
      <c r="B47" s="151" t="str">
        <f>IFERROR(VLOOKUP(D47,[1]DB!A:K,11,0),"")</f>
        <v/>
      </c>
      <c r="C47" s="151"/>
      <c r="D47" s="151"/>
      <c r="E47" s="151"/>
      <c r="F47" s="152"/>
      <c r="G47" s="153">
        <f t="shared" ca="1" si="3"/>
        <v>46002.904673263889</v>
      </c>
      <c r="H47" s="152"/>
      <c r="I47" s="151" t="str">
        <f>IFERROR(VLOOKUP(D47,[1]DB!A:F,6,0),"")</f>
        <v/>
      </c>
      <c r="J47" s="151" t="str">
        <f>IFERROR(VLOOKUP(D47,[1]DB!A:G,7,0),"")</f>
        <v/>
      </c>
      <c r="K47" s="151"/>
      <c r="L47" s="151" t="str">
        <f>IFERROR(VLOOKUP(D47,[1]DB!A:I,9,0),"")</f>
        <v/>
      </c>
      <c r="M47" s="151"/>
    </row>
    <row r="48" spans="1:13">
      <c r="A48" s="151"/>
      <c r="B48" s="151" t="str">
        <f>IFERROR(VLOOKUP(D48,[1]DB!A:K,11,0),"")</f>
        <v/>
      </c>
      <c r="C48" s="151"/>
      <c r="D48" s="151"/>
      <c r="E48" s="151"/>
      <c r="F48" s="152"/>
      <c r="G48" s="153">
        <f t="shared" ca="1" si="3"/>
        <v>46002.904673263889</v>
      </c>
      <c r="H48" s="152"/>
      <c r="I48" s="151" t="str">
        <f>IFERROR(VLOOKUP(D48,[1]DB!A:F,6,0),"")</f>
        <v/>
      </c>
      <c r="J48" s="151" t="str">
        <f>IFERROR(VLOOKUP(D48,[1]DB!A:G,7,0),"")</f>
        <v/>
      </c>
      <c r="K48" s="151"/>
      <c r="L48" s="151" t="str">
        <f>IFERROR(VLOOKUP(D48,[1]DB!A:I,9,0),"")</f>
        <v/>
      </c>
      <c r="M48" s="151"/>
    </row>
    <row r="49" spans="1:13">
      <c r="A49" s="151"/>
      <c r="B49" s="151" t="str">
        <f>IFERROR(VLOOKUP(D49,[1]DB!A:K,11,0),"")</f>
        <v/>
      </c>
      <c r="C49" s="151"/>
      <c r="D49" s="151"/>
      <c r="E49" s="151"/>
      <c r="F49" s="152"/>
      <c r="G49" s="153">
        <f t="shared" ca="1" si="3"/>
        <v>46002.904673263889</v>
      </c>
      <c r="H49" s="152"/>
      <c r="I49" s="151" t="str">
        <f>IFERROR(VLOOKUP(D49,[1]DB!A:F,6,0),"")</f>
        <v/>
      </c>
      <c r="J49" s="151" t="str">
        <f>IFERROR(VLOOKUP(D49,[1]DB!A:G,7,0),"")</f>
        <v/>
      </c>
      <c r="K49" s="151"/>
      <c r="L49" s="151" t="str">
        <f>IFERROR(VLOOKUP(D49,[1]DB!A:I,9,0),"")</f>
        <v/>
      </c>
      <c r="M49" s="151"/>
    </row>
    <row r="50" spans="1:13">
      <c r="A50" s="151"/>
      <c r="B50" s="151" t="str">
        <f>IFERROR(VLOOKUP(D50,[1]DB!A:K,11,0),"")</f>
        <v/>
      </c>
      <c r="C50" s="151"/>
      <c r="D50" s="151"/>
      <c r="E50" s="151"/>
      <c r="F50" s="152"/>
      <c r="G50" s="153">
        <f t="shared" ca="1" si="3"/>
        <v>46002.904673263889</v>
      </c>
      <c r="H50" s="152"/>
      <c r="I50" s="151" t="str">
        <f>IFERROR(VLOOKUP(D50,[1]DB!A:F,6,0),"")</f>
        <v/>
      </c>
      <c r="J50" s="151" t="str">
        <f>IFERROR(VLOOKUP(D50,[1]DB!A:G,7,0),"")</f>
        <v/>
      </c>
      <c r="K50" s="151"/>
      <c r="L50" s="151" t="str">
        <f>IFERROR(VLOOKUP(D50,[1]DB!A:I,9,0),"")</f>
        <v/>
      </c>
      <c r="M50" s="151"/>
    </row>
    <row r="51" spans="1:13">
      <c r="A51" s="151"/>
      <c r="B51" s="151" t="str">
        <f>IFERROR(VLOOKUP(D51,[1]DB!A:K,11,0),"")</f>
        <v/>
      </c>
      <c r="C51" s="151"/>
      <c r="D51" s="151"/>
      <c r="E51" s="151"/>
      <c r="F51" s="152"/>
      <c r="G51" s="153">
        <f t="shared" ca="1" si="3"/>
        <v>46002.904673263889</v>
      </c>
      <c r="H51" s="152"/>
      <c r="I51" s="151" t="str">
        <f>IFERROR(VLOOKUP(D51,[1]DB!A:F,6,0),"")</f>
        <v/>
      </c>
      <c r="J51" s="151" t="str">
        <f>IFERROR(VLOOKUP(D51,[1]DB!A:G,7,0),"")</f>
        <v/>
      </c>
      <c r="K51" s="151"/>
      <c r="L51" s="151" t="str">
        <f>IFERROR(VLOOKUP(D51,[1]DB!A:I,9,0),"")</f>
        <v/>
      </c>
      <c r="M51" s="151"/>
    </row>
    <row r="52" spans="1:13">
      <c r="A52" s="151"/>
      <c r="B52" s="151" t="str">
        <f>IFERROR(VLOOKUP(D52,[1]DB!A:K,11,0),"")</f>
        <v/>
      </c>
      <c r="C52" s="151"/>
      <c r="D52" s="151"/>
      <c r="E52" s="151"/>
      <c r="F52" s="152"/>
      <c r="G52" s="153">
        <f t="shared" ca="1" si="3"/>
        <v>46002.904673263889</v>
      </c>
      <c r="H52" s="152"/>
      <c r="I52" s="151" t="str">
        <f>IFERROR(VLOOKUP(D52,[1]DB!A:F,6,0),"")</f>
        <v/>
      </c>
      <c r="J52" s="151" t="str">
        <f>IFERROR(VLOOKUP(D52,[1]DB!A:G,7,0),"")</f>
        <v/>
      </c>
      <c r="K52" s="151"/>
      <c r="L52" s="151" t="str">
        <f>IFERROR(VLOOKUP(D52,[1]DB!A:I,9,0),"")</f>
        <v/>
      </c>
      <c r="M52" s="151"/>
    </row>
    <row r="53" spans="1:13">
      <c r="A53" s="151"/>
      <c r="B53" s="151" t="str">
        <f>IFERROR(VLOOKUP(D53,[1]DB!A:K,11,0),"")</f>
        <v/>
      </c>
      <c r="C53" s="151"/>
      <c r="D53" s="151"/>
      <c r="E53" s="151"/>
      <c r="F53" s="152"/>
      <c r="G53" s="153">
        <f t="shared" ca="1" si="3"/>
        <v>46002.904673263889</v>
      </c>
      <c r="H53" s="152"/>
      <c r="I53" s="151" t="str">
        <f>IFERROR(VLOOKUP(D53,[1]DB!A:F,6,0),"")</f>
        <v/>
      </c>
      <c r="J53" s="151" t="str">
        <f>IFERROR(VLOOKUP(D53,[1]DB!A:G,7,0),"")</f>
        <v/>
      </c>
      <c r="K53" s="151"/>
      <c r="L53" s="151" t="str">
        <f>IFERROR(VLOOKUP(D53,[1]DB!A:I,9,0),"")</f>
        <v/>
      </c>
      <c r="M53" s="151"/>
    </row>
    <row r="54" spans="1:13">
      <c r="A54" s="151"/>
      <c r="B54" s="151" t="str">
        <f>IFERROR(VLOOKUP(D54,[1]DB!A:K,11,0),"")</f>
        <v/>
      </c>
      <c r="C54" s="151"/>
      <c r="D54" s="151"/>
      <c r="E54" s="151"/>
      <c r="F54" s="152"/>
      <c r="G54" s="153">
        <f t="shared" ca="1" si="3"/>
        <v>46002.904673263889</v>
      </c>
      <c r="H54" s="152"/>
      <c r="I54" s="151" t="str">
        <f>IFERROR(VLOOKUP(D54,[1]DB!A:F,6,0),"")</f>
        <v/>
      </c>
      <c r="J54" s="151" t="str">
        <f>IFERROR(VLOOKUP(D54,[1]DB!A:G,7,0),"")</f>
        <v/>
      </c>
      <c r="K54" s="151"/>
      <c r="L54" s="151" t="str">
        <f>IFERROR(VLOOKUP(D54,[1]DB!A:I,9,0),"")</f>
        <v/>
      </c>
      <c r="M54" s="151"/>
    </row>
    <row r="55" spans="1:13">
      <c r="A55" s="151"/>
      <c r="B55" s="151" t="str">
        <f>IFERROR(VLOOKUP(D55,[1]DB!A:K,11,0),"")</f>
        <v/>
      </c>
      <c r="C55" s="151"/>
      <c r="D55" s="151"/>
      <c r="E55" s="151"/>
      <c r="F55" s="152"/>
      <c r="G55" s="153">
        <f t="shared" ca="1" si="3"/>
        <v>46002.904673263889</v>
      </c>
      <c r="H55" s="152"/>
      <c r="I55" s="151" t="str">
        <f>IFERROR(VLOOKUP(D55,[1]DB!A:F,6,0),"")</f>
        <v/>
      </c>
      <c r="J55" s="151" t="str">
        <f>IFERROR(VLOOKUP(D55,[1]DB!A:G,7,0),"")</f>
        <v/>
      </c>
      <c r="K55" s="151"/>
      <c r="L55" s="151" t="str">
        <f>IFERROR(VLOOKUP(D55,[1]DB!A:I,9,0),"")</f>
        <v/>
      </c>
      <c r="M55" s="151"/>
    </row>
    <row r="56" spans="1:13">
      <c r="A56" s="151"/>
      <c r="B56" s="151" t="str">
        <f>IFERROR(VLOOKUP(D56,[1]DB!A:K,11,0),"")</f>
        <v/>
      </c>
      <c r="C56" s="151"/>
      <c r="D56" s="151"/>
      <c r="E56" s="151"/>
      <c r="F56" s="152"/>
      <c r="G56" s="153">
        <f t="shared" ca="1" si="3"/>
        <v>46002.904673263889</v>
      </c>
      <c r="H56" s="152"/>
      <c r="I56" s="151" t="str">
        <f>IFERROR(VLOOKUP(D56,[1]DB!A:F,6,0),"")</f>
        <v/>
      </c>
      <c r="J56" s="151" t="str">
        <f>IFERROR(VLOOKUP(D56,[1]DB!A:G,7,0),"")</f>
        <v/>
      </c>
      <c r="K56" s="151"/>
      <c r="L56" s="151" t="str">
        <f>IFERROR(VLOOKUP(D56,[1]DB!A:I,9,0),"")</f>
        <v/>
      </c>
      <c r="M56" s="151"/>
    </row>
    <row r="57" spans="1:13">
      <c r="A57" s="151"/>
      <c r="B57" s="151" t="str">
        <f>IFERROR(VLOOKUP(D57,[1]DB!A:K,11,0),"")</f>
        <v/>
      </c>
      <c r="C57" s="151"/>
      <c r="D57" s="151"/>
      <c r="E57" s="151"/>
      <c r="F57" s="152"/>
      <c r="G57" s="153">
        <f t="shared" ca="1" si="3"/>
        <v>46002.904673263889</v>
      </c>
      <c r="H57" s="152"/>
      <c r="I57" s="151" t="str">
        <f>IFERROR(VLOOKUP(D57,[1]DB!A:F,6,0),"")</f>
        <v/>
      </c>
      <c r="J57" s="151" t="str">
        <f>IFERROR(VLOOKUP(D57,[1]DB!A:G,7,0),"")</f>
        <v/>
      </c>
      <c r="K57" s="151"/>
      <c r="L57" s="151" t="str">
        <f>IFERROR(VLOOKUP(D57,[1]DB!A:I,9,0),"")</f>
        <v/>
      </c>
      <c r="M57" s="151"/>
    </row>
    <row r="58" spans="1:13">
      <c r="A58" s="151"/>
      <c r="B58" s="151" t="str">
        <f>IFERROR(VLOOKUP(D58,[1]DB!A:K,11,0),"")</f>
        <v/>
      </c>
      <c r="C58" s="151"/>
      <c r="D58" s="151"/>
      <c r="E58" s="151"/>
      <c r="F58" s="152"/>
      <c r="G58" s="153">
        <f t="shared" ca="1" si="3"/>
        <v>46002.904673263889</v>
      </c>
      <c r="H58" s="152"/>
      <c r="I58" s="151" t="str">
        <f>IFERROR(VLOOKUP(D58,[1]DB!A:F,6,0),"")</f>
        <v/>
      </c>
      <c r="J58" s="151" t="str">
        <f>IFERROR(VLOOKUP(D58,[1]DB!A:G,7,0),"")</f>
        <v/>
      </c>
      <c r="K58" s="151"/>
      <c r="L58" s="151" t="str">
        <f>IFERROR(VLOOKUP(D58,[1]DB!A:I,9,0),"")</f>
        <v/>
      </c>
      <c r="M58" s="151"/>
    </row>
    <row r="59" spans="1:13">
      <c r="A59" s="151"/>
      <c r="B59" s="151" t="str">
        <f>IFERROR(VLOOKUP(D59,[1]DB!A:K,11,0),"")</f>
        <v/>
      </c>
      <c r="C59" s="151"/>
      <c r="D59" s="151"/>
      <c r="E59" s="151"/>
      <c r="F59" s="152"/>
      <c r="G59" s="153">
        <f t="shared" ca="1" si="3"/>
        <v>46002.904673263889</v>
      </c>
      <c r="H59" s="152"/>
      <c r="I59" s="151" t="str">
        <f>IFERROR(VLOOKUP(D59,[1]DB!A:F,6,0),"")</f>
        <v/>
      </c>
      <c r="J59" s="151" t="str">
        <f>IFERROR(VLOOKUP(D59,[1]DB!A:G,7,0),"")</f>
        <v/>
      </c>
      <c r="K59" s="151"/>
      <c r="L59" s="151" t="str">
        <f>IFERROR(VLOOKUP(D59,[1]DB!A:I,9,0),"")</f>
        <v/>
      </c>
      <c r="M59" s="151"/>
    </row>
    <row r="60" spans="1:13">
      <c r="A60" s="151"/>
      <c r="B60" s="151" t="str">
        <f>IFERROR(VLOOKUP(D60,[1]DB!A:K,11,0),"")</f>
        <v/>
      </c>
      <c r="C60" s="151"/>
      <c r="D60" s="151"/>
      <c r="E60" s="151"/>
      <c r="F60" s="152"/>
      <c r="G60" s="153">
        <f t="shared" ca="1" si="3"/>
        <v>46002.904673263889</v>
      </c>
      <c r="H60" s="152"/>
      <c r="I60" s="151" t="str">
        <f>IFERROR(VLOOKUP(D60,[1]DB!A:F,6,0),"")</f>
        <v/>
      </c>
      <c r="J60" s="151" t="str">
        <f>IFERROR(VLOOKUP(D60,[1]DB!A:G,7,0),"")</f>
        <v/>
      </c>
      <c r="K60" s="151"/>
      <c r="L60" s="151" t="str">
        <f>IFERROR(VLOOKUP(D60,[1]DB!A:I,9,0),"")</f>
        <v/>
      </c>
      <c r="M60" s="151"/>
    </row>
    <row r="61" spans="1:13">
      <c r="A61" s="151"/>
      <c r="B61" s="151" t="str">
        <f>IFERROR(VLOOKUP(D61,[1]DB!A:K,11,0),"")</f>
        <v/>
      </c>
      <c r="C61" s="151"/>
      <c r="D61" s="151"/>
      <c r="E61" s="151"/>
      <c r="F61" s="152"/>
      <c r="G61" s="153">
        <f t="shared" ca="1" si="3"/>
        <v>46002.904673263889</v>
      </c>
      <c r="H61" s="152"/>
      <c r="I61" s="151" t="str">
        <f>IFERROR(VLOOKUP(D61,[1]DB!A:F,6,0),"")</f>
        <v/>
      </c>
      <c r="J61" s="151" t="str">
        <f>IFERROR(VLOOKUP(D61,[1]DB!A:G,7,0),"")</f>
        <v/>
      </c>
      <c r="K61" s="151"/>
      <c r="L61" s="151" t="str">
        <f>IFERROR(VLOOKUP(D61,[1]DB!A:I,9,0),"")</f>
        <v/>
      </c>
      <c r="M61" s="151"/>
    </row>
    <row r="62" spans="1:13">
      <c r="A62" s="151"/>
      <c r="B62" s="151" t="str">
        <f>IFERROR(VLOOKUP(D62,[1]DB!A:K,11,0),"")</f>
        <v/>
      </c>
      <c r="C62" s="151"/>
      <c r="D62" s="151"/>
      <c r="E62" s="151"/>
      <c r="F62" s="152"/>
      <c r="G62" s="153">
        <f t="shared" ca="1" si="3"/>
        <v>46002.904673263889</v>
      </c>
      <c r="H62" s="152"/>
      <c r="I62" s="151" t="str">
        <f>IFERROR(VLOOKUP(D62,[1]DB!A:F,6,0),"")</f>
        <v/>
      </c>
      <c r="J62" s="151" t="str">
        <f>IFERROR(VLOOKUP(D62,[1]DB!A:G,7,0),"")</f>
        <v/>
      </c>
      <c r="K62" s="151"/>
      <c r="L62" s="151" t="str">
        <f>IFERROR(VLOOKUP(D62,[1]DB!A:I,9,0),"")</f>
        <v/>
      </c>
      <c r="M62" s="151"/>
    </row>
    <row r="63" spans="1:13">
      <c r="A63" s="151"/>
      <c r="B63" s="151" t="str">
        <f>IFERROR(VLOOKUP(D63,[1]DB!A:K,11,0),"")</f>
        <v/>
      </c>
      <c r="C63" s="151"/>
      <c r="D63" s="151"/>
      <c r="E63" s="151"/>
      <c r="F63" s="152"/>
      <c r="G63" s="153">
        <f t="shared" ca="1" si="3"/>
        <v>46002.904673263889</v>
      </c>
      <c r="H63" s="152"/>
      <c r="I63" s="151" t="str">
        <f>IFERROR(VLOOKUP(D63,[1]DB!A:F,6,0),"")</f>
        <v/>
      </c>
      <c r="J63" s="151" t="str">
        <f>IFERROR(VLOOKUP(D63,[1]DB!A:G,7,0),"")</f>
        <v/>
      </c>
      <c r="K63" s="151"/>
      <c r="L63" s="151" t="str">
        <f>IFERROR(VLOOKUP(D63,[1]DB!A:I,9,0),"")</f>
        <v/>
      </c>
      <c r="M63" s="151"/>
    </row>
    <row r="64" spans="1:13">
      <c r="A64" s="151"/>
      <c r="B64" s="151" t="str">
        <f>IFERROR(VLOOKUP(D64,[1]DB!A:K,11,0),"")</f>
        <v/>
      </c>
      <c r="C64" s="151"/>
      <c r="D64" s="151"/>
      <c r="E64" s="151"/>
      <c r="F64" s="152"/>
      <c r="G64" s="153">
        <f t="shared" ca="1" si="3"/>
        <v>46002.904673263889</v>
      </c>
      <c r="H64" s="152"/>
      <c r="I64" s="151" t="str">
        <f>IFERROR(VLOOKUP(D64,[1]DB!A:F,6,0),"")</f>
        <v/>
      </c>
      <c r="J64" s="151" t="str">
        <f>IFERROR(VLOOKUP(D64,[1]DB!A:G,7,0),"")</f>
        <v/>
      </c>
      <c r="K64" s="151"/>
      <c r="L64" s="151" t="str">
        <f>IFERROR(VLOOKUP(D64,[1]DB!A:I,9,0),"")</f>
        <v/>
      </c>
      <c r="M64" s="151"/>
    </row>
    <row r="65" spans="1:13">
      <c r="A65" s="151"/>
      <c r="B65" s="151" t="str">
        <f>IFERROR(VLOOKUP(D65,[1]DB!A:K,11,0),"")</f>
        <v/>
      </c>
      <c r="C65" s="151"/>
      <c r="D65" s="151"/>
      <c r="E65" s="151"/>
      <c r="F65" s="152"/>
      <c r="G65" s="153">
        <f t="shared" ca="1" si="3"/>
        <v>46002.904673263889</v>
      </c>
      <c r="H65" s="152"/>
      <c r="I65" s="151" t="str">
        <f>IFERROR(VLOOKUP(D65,[1]DB!A:F,6,0),"")</f>
        <v/>
      </c>
      <c r="J65" s="151" t="str">
        <f>IFERROR(VLOOKUP(D65,[1]DB!A:G,7,0),"")</f>
        <v/>
      </c>
      <c r="K65" s="151"/>
      <c r="L65" s="151" t="str">
        <f>IFERROR(VLOOKUP(D65,[1]DB!A:I,9,0),"")</f>
        <v/>
      </c>
      <c r="M65" s="151"/>
    </row>
    <row r="66" spans="1:13">
      <c r="A66" s="151"/>
      <c r="B66" s="151" t="str">
        <f>IFERROR(VLOOKUP(D66,[1]DB!A:K,11,0),"")</f>
        <v/>
      </c>
      <c r="C66" s="151"/>
      <c r="D66" s="151"/>
      <c r="E66" s="151"/>
      <c r="F66" s="152"/>
      <c r="G66" s="153">
        <f t="shared" ca="1" si="3"/>
        <v>46002.904673263889</v>
      </c>
      <c r="H66" s="152"/>
      <c r="I66" s="151" t="str">
        <f>IFERROR(VLOOKUP(D66,[1]DB!A:F,6,0),"")</f>
        <v/>
      </c>
      <c r="J66" s="151" t="str">
        <f>IFERROR(VLOOKUP(D66,[1]DB!A:G,7,0),"")</f>
        <v/>
      </c>
      <c r="K66" s="151"/>
      <c r="L66" s="151" t="str">
        <f>IFERROR(VLOOKUP(D66,[1]DB!A:I,9,0),"")</f>
        <v/>
      </c>
      <c r="M66" s="151"/>
    </row>
    <row r="67" spans="1:13">
      <c r="A67" s="151"/>
      <c r="B67" s="151" t="str">
        <f>IFERROR(VLOOKUP(D67,[1]DB!A:K,11,0),"")</f>
        <v/>
      </c>
      <c r="C67" s="151"/>
      <c r="D67" s="151"/>
      <c r="E67" s="151"/>
      <c r="F67" s="152"/>
      <c r="G67" s="153">
        <f t="shared" ref="G67:G73" ca="1" si="4">IFERROR(NOW()-F67,"")</f>
        <v>46002.904673263889</v>
      </c>
      <c r="H67" s="152"/>
      <c r="I67" s="151" t="str">
        <f>IFERROR(VLOOKUP(D67,[1]DB!A:F,6,0),"")</f>
        <v/>
      </c>
      <c r="J67" s="151" t="str">
        <f>IFERROR(VLOOKUP(D67,[1]DB!A:G,7,0),"")</f>
        <v/>
      </c>
      <c r="K67" s="151"/>
      <c r="L67" s="151" t="str">
        <f>IFERROR(VLOOKUP(D67,[1]DB!A:I,9,0),"")</f>
        <v/>
      </c>
      <c r="M67" s="151"/>
    </row>
    <row r="68" spans="1:13">
      <c r="A68" s="151"/>
      <c r="B68" s="151" t="str">
        <f>IFERROR(VLOOKUP(D68,[1]DB!A:K,11,0),"")</f>
        <v/>
      </c>
      <c r="C68" s="151"/>
      <c r="D68" s="151"/>
      <c r="E68" s="151"/>
      <c r="F68" s="152"/>
      <c r="G68" s="153">
        <f t="shared" ca="1" si="4"/>
        <v>46002.904673263889</v>
      </c>
      <c r="H68" s="152"/>
      <c r="I68" s="151" t="str">
        <f>IFERROR(VLOOKUP(D68,[1]DB!A:F,6,0),"")</f>
        <v/>
      </c>
      <c r="J68" s="151" t="str">
        <f>IFERROR(VLOOKUP(D68,[1]DB!A:G,7,0),"")</f>
        <v/>
      </c>
      <c r="K68" s="151"/>
      <c r="L68" s="151" t="str">
        <f>IFERROR(VLOOKUP(D68,[1]DB!A:I,9,0),"")</f>
        <v/>
      </c>
      <c r="M68" s="151"/>
    </row>
    <row r="69" spans="1:13">
      <c r="A69" s="151"/>
      <c r="B69" s="151" t="str">
        <f>IFERROR(VLOOKUP(D69,[1]DB!A:K,11,0),"")</f>
        <v/>
      </c>
      <c r="C69" s="151"/>
      <c r="D69" s="151"/>
      <c r="E69" s="151"/>
      <c r="F69" s="152"/>
      <c r="G69" s="153">
        <f t="shared" ca="1" si="4"/>
        <v>46002.904673263889</v>
      </c>
      <c r="H69" s="152"/>
      <c r="I69" s="151" t="str">
        <f>IFERROR(VLOOKUP(D69,[1]DB!A:F,6,0),"")</f>
        <v/>
      </c>
      <c r="J69" s="151" t="str">
        <f>IFERROR(VLOOKUP(D69,[1]DB!A:G,7,0),"")</f>
        <v/>
      </c>
      <c r="K69" s="151"/>
      <c r="L69" s="151" t="str">
        <f>IFERROR(VLOOKUP(D69,[1]DB!A:I,9,0),"")</f>
        <v/>
      </c>
      <c r="M69" s="151"/>
    </row>
    <row r="70" spans="1:13">
      <c r="A70" s="151"/>
      <c r="B70" s="151" t="str">
        <f>IFERROR(VLOOKUP(D70,[1]DB!A:K,11,0),"")</f>
        <v/>
      </c>
      <c r="C70" s="151"/>
      <c r="D70" s="151"/>
      <c r="E70" s="151"/>
      <c r="F70" s="152"/>
      <c r="G70" s="153">
        <f t="shared" ca="1" si="4"/>
        <v>46002.904673263889</v>
      </c>
      <c r="H70" s="152"/>
      <c r="I70" s="151" t="str">
        <f>IFERROR(VLOOKUP(D70,[1]DB!A:F,6,0),"")</f>
        <v/>
      </c>
      <c r="J70" s="151" t="str">
        <f>IFERROR(VLOOKUP(D70,[1]DB!A:G,7,0),"")</f>
        <v/>
      </c>
      <c r="K70" s="151"/>
      <c r="L70" s="151" t="str">
        <f>IFERROR(VLOOKUP(D70,[1]DB!A:I,9,0),"")</f>
        <v/>
      </c>
      <c r="M70" s="151"/>
    </row>
    <row r="71" spans="1:13">
      <c r="A71" s="151"/>
      <c r="B71" s="151" t="str">
        <f>IFERROR(VLOOKUP(D71,[1]DB!A:K,11,0),"")</f>
        <v/>
      </c>
      <c r="C71" s="151"/>
      <c r="D71" s="151"/>
      <c r="E71" s="151"/>
      <c r="F71" s="152"/>
      <c r="G71" s="153">
        <f t="shared" ca="1" si="4"/>
        <v>46002.904673263889</v>
      </c>
      <c r="H71" s="152"/>
      <c r="I71" s="151" t="str">
        <f>IFERROR(VLOOKUP(D71,[1]DB!A:F,6,0),"")</f>
        <v/>
      </c>
      <c r="J71" s="151" t="str">
        <f>IFERROR(VLOOKUP(D71,[1]DB!A:G,7,0),"")</f>
        <v/>
      </c>
      <c r="K71" s="151"/>
      <c r="L71" s="151" t="str">
        <f>IFERROR(VLOOKUP(D71,[1]DB!A:I,9,0),"")</f>
        <v/>
      </c>
      <c r="M71" s="151"/>
    </row>
    <row r="72" spans="1:13">
      <c r="A72" s="151"/>
      <c r="B72" s="151" t="str">
        <f>IFERROR(VLOOKUP(D72,[1]DB!A:K,11,0),"")</f>
        <v/>
      </c>
      <c r="C72" s="151"/>
      <c r="D72" s="151"/>
      <c r="E72" s="151"/>
      <c r="F72" s="152"/>
      <c r="G72" s="153">
        <f t="shared" ca="1" si="4"/>
        <v>46002.904673263889</v>
      </c>
      <c r="H72" s="152"/>
      <c r="I72" s="151" t="str">
        <f>IFERROR(VLOOKUP(D72,[1]DB!A:F,6,0),"")</f>
        <v/>
      </c>
      <c r="J72" s="151" t="str">
        <f>IFERROR(VLOOKUP(D72,[1]DB!A:G,7,0),"")</f>
        <v/>
      </c>
      <c r="K72" s="151"/>
      <c r="L72" s="151" t="str">
        <f>IFERROR(VLOOKUP(D72,[1]DB!A:I,9,0),"")</f>
        <v/>
      </c>
      <c r="M72" s="151"/>
    </row>
    <row r="73" spans="1:13">
      <c r="A73" s="151"/>
      <c r="B73" s="151" t="str">
        <f>IFERROR(VLOOKUP(D73,[1]DB!A:K,11,0),"")</f>
        <v/>
      </c>
      <c r="C73" s="151"/>
      <c r="D73" s="151"/>
      <c r="E73" s="151"/>
      <c r="F73" s="152"/>
      <c r="G73" s="153">
        <f t="shared" ca="1" si="4"/>
        <v>46002.904673263889</v>
      </c>
      <c r="H73" s="152"/>
      <c r="I73" s="151" t="str">
        <f>IFERROR(VLOOKUP(D73,[1]DB!A:F,6,0),"")</f>
        <v/>
      </c>
      <c r="J73" s="151" t="str">
        <f>IFERROR(VLOOKUP(D73,[1]DB!A:G,7,0),"")</f>
        <v/>
      </c>
      <c r="K73" s="151"/>
      <c r="L73" s="151" t="str">
        <f>IFERROR(VLOOKUP(D73,[1]DB!A:I,9,0),"")</f>
        <v/>
      </c>
      <c r="M73" s="151"/>
    </row>
  </sheetData>
  <dataValidations count="2">
    <dataValidation allowBlank="1" showInputMessage="1" showErrorMessage="1" sqref="E1" xr:uid="{920C6338-E771-4DAE-8C89-92A9093EA4DE}"/>
    <dataValidation type="list" allowBlank="1" showInputMessage="1" showErrorMessage="1" sqref="E2:E7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51"/>
  <sheetViews>
    <sheetView workbookViewId="0">
      <selection activeCell="D2" sqref="D2"/>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53.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c r="B2" s="114" t="str">
        <f>IFERROR(VLOOKUP(D2,DB!A:K,11,0),"")</f>
        <v/>
      </c>
      <c r="C2" s="115"/>
      <c r="D2" s="114"/>
      <c r="E2" s="136"/>
      <c r="F2" s="116"/>
      <c r="G2" s="72">
        <f t="shared" ref="G2:G49" ca="1" si="0">IFERROR(NOW()-F2,"-")</f>
        <v>46002.904673263889</v>
      </c>
      <c r="H2" s="116"/>
      <c r="I2" s="114" t="str">
        <f>IFERROR(VLOOKUP(D2,DB!A:F,6,0),"")</f>
        <v/>
      </c>
      <c r="J2" s="114" t="str">
        <f>IFERROR(VLOOKUP(D2,DB!A:G,7,0),"")</f>
        <v/>
      </c>
      <c r="K2" s="117"/>
      <c r="L2" s="131" t="str">
        <f>IFERROR(VLOOKUP(D2,DB!A:I,9,0),"")</f>
        <v/>
      </c>
    </row>
    <row r="3" spans="1:16382" ht="31.5" customHeight="1">
      <c r="A3" s="113"/>
      <c r="B3" s="114" t="str">
        <f>IFERROR(VLOOKUP(D3,DB!A:K,11,0),"")</f>
        <v/>
      </c>
      <c r="C3" s="115"/>
      <c r="D3" s="114"/>
      <c r="E3" s="136"/>
      <c r="F3" s="116"/>
      <c r="G3" s="72">
        <f t="shared" ca="1" si="0"/>
        <v>46002.904673263889</v>
      </c>
      <c r="H3" s="116"/>
      <c r="I3" s="114" t="str">
        <f>IFERROR(VLOOKUP(D3,DB!A:F,6,0),"")</f>
        <v/>
      </c>
      <c r="J3" s="114" t="str">
        <f>IFERROR(VLOOKUP(D3,DB!A:G,7,0),"")</f>
        <v/>
      </c>
      <c r="K3" s="117"/>
      <c r="L3" s="131" t="str">
        <f>IFERROR(VLOOKUP(D3,DB!A:I,9,0),"")</f>
        <v/>
      </c>
    </row>
    <row r="4" spans="1:16382" ht="31.5" customHeight="1">
      <c r="A4" s="113"/>
      <c r="B4" s="114" t="str">
        <f>IFERROR(VLOOKUP(D4,DB!A:K,11,0),"")</f>
        <v/>
      </c>
      <c r="C4" s="115"/>
      <c r="D4" s="114"/>
      <c r="E4" s="136"/>
      <c r="F4" s="116"/>
      <c r="G4" s="72">
        <f t="shared" ca="1" si="0"/>
        <v>46002.904673263889</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46002.904673263889</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46002.904673263889</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46002.904673263889</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46002.904673263889</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46002.904673263889</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46002.904673263889</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46002.904673263889</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46002.904673263889</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46002.904673263889</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46002.904673263889</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46002.904673263889</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46002.904673263889</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46002.904673263889</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46002.904673263889</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46002.904673263889</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46002.904673263889</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46002.904673263889</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46002.904673263889</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46002.904673263889</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46002.904673263889</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46002.904673263889</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46002.904673263889</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46002.904673263889</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46002.904673263889</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46002.904673263889</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46002.904673263889</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46002.904673263889</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46002.904673263889</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46002.904673263889</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46002.904673263889</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46002.904673263889</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46002.904673263889</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46002.904673263889</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46002.904673263889</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46002.904673263889</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0"/>
        <v>46002.904673263889</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0"/>
        <v>46002.904673263889</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0"/>
        <v>46002.904673263889</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0"/>
        <v>46002.904673263889</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0"/>
        <v>46002.904673263889</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ca="1" si="0"/>
        <v>46002.904673263889</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0"/>
        <v>46002.904673263889</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0"/>
        <v>46002.904673263889</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0"/>
        <v>46002.904673263889</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0"/>
        <v>46002.904673263889</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ref="G50:G113" ca="1" si="1">IFERROR(NOW()-F50,"-")</f>
        <v>46002.904673263889</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1"/>
        <v>46002.904673263889</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1"/>
        <v>46002.904673263889</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46002.904673263889</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46002.904673263889</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46002.904673263889</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46002.904673263889</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46002.904673263889</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46002.904673263889</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46002.904673263889</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46002.904673263889</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46002.904673263889</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46002.904673263889</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46002.904673263889</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46002.904673263889</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46002.904673263889</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46002.904673263889</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46002.904673263889</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46002.904673263889</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46002.904673263889</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46002.904673263889</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46002.904673263889</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46002.904673263889</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46002.904673263889</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46002.904673263889</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46002.904673263889</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46002.904673263889</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46002.904673263889</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46002.904673263889</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46002.904673263889</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46002.904673263889</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46002.904673263889</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46002.904673263889</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46002.904673263889</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46002.904673263889</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46002.904673263889</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46002.904673263889</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46002.904673263889</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46002.904673263889</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46002.904673263889</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46002.904673263889</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46002.904673263889</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46002.904673263889</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46002.904673263889</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46002.904673263889</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46002.904673263889</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46002.904673263889</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46002.904673263889</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46002.904673263889</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46002.904673263889</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46002.904673263889</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46002.904673263889</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46002.904673263889</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46002.904673263889</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1"/>
        <v>46002.904673263889</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1"/>
        <v>46002.904673263889</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1"/>
        <v>46002.904673263889</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1"/>
        <v>46002.904673263889</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1"/>
        <v>46002.904673263889</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ca="1" si="1"/>
        <v>46002.904673263889</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1"/>
        <v>46002.904673263889</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1"/>
        <v>46002.904673263889</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1"/>
        <v>46002.904673263889</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1"/>
        <v>46002.904673263889</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ref="G114:G177" ca="1" si="2">IFERROR(NOW()-F114,"-")</f>
        <v>46002.904673263889</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2"/>
        <v>46002.904673263889</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2"/>
        <v>46002.904673263889</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46002.904673263889</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46002.904673263889</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46002.904673263889</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46002.904673263889</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46002.904673263889</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46002.904673263889</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46002.904673263889</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46002.904673263889</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46002.904673263889</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46002.904673263889</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46002.904673263889</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46002.904673263889</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46002.904673263889</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46002.904673263889</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46002.904673263889</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46002.904673263889</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46002.904673263889</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46002.904673263889</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46002.904673263889</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46002.904673263889</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46002.904673263889</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46002.904673263889</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46002.904673263889</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46002.904673263889</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46002.904673263889</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46002.904673263889</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46002.904673263889</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46002.904673263889</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46002.904673263889</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46002.904673263889</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46002.904673263889</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46002.904673263889</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46002.904673263889</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46002.904673263889</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46002.904673263889</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46002.904673263889</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46002.904673263889</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46002.904673263889</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46002.904673263889</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46002.904673263889</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46002.904673263889</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46002.904673263889</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46002.904673263889</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46002.904673263889</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46002.904673263889</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46002.904673263889</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46002.904673263889</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46002.904673263889</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46002.904673263889</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46002.904673263889</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46002.904673263889</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2"/>
        <v>46002.904673263889</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2"/>
        <v>46002.904673263889</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2"/>
        <v>46002.904673263889</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2"/>
        <v>46002.904673263889</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2"/>
        <v>46002.904673263889</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ca="1" si="2"/>
        <v>46002.904673263889</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2"/>
        <v>46002.904673263889</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2"/>
        <v>46002.904673263889</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2"/>
        <v>46002.904673263889</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2"/>
        <v>46002.904673263889</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ref="G178:G241" ca="1" si="3">IFERROR(NOW()-F178,"-")</f>
        <v>46002.904673263889</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3"/>
        <v>46002.904673263889</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3"/>
        <v>46002.904673263889</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46002.904673263889</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46002.904673263889</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46002.904673263889</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46002.904673263889</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46002.904673263889</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46002.904673263889</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46002.904673263889</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46002.904673263889</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46002.904673263889</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46002.904673263889</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46002.904673263889</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46002.904673263889</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46002.904673263889</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46002.904673263889</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46002.904673263889</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46002.904673263889</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46002.904673263889</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46002.904673263889</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46002.904673263889</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46002.904673263889</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46002.904673263889</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46002.904673263889</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46002.904673263889</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46002.904673263889</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46002.904673263889</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46002.904673263889</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46002.904673263889</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46002.904673263889</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46002.904673263889</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46002.904673263889</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46002.904673263889</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46002.904673263889</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46002.904673263889</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46002.904673263889</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46002.904673263889</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46002.904673263889</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46002.904673263889</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46002.904673263889</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46002.904673263889</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46002.904673263889</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46002.904673263889</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46002.904673263889</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46002.904673263889</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46002.904673263889</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46002.904673263889</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46002.904673263889</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46002.904673263889</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46002.904673263889</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46002.904673263889</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46002.904673263889</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46002.904673263889</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3"/>
        <v>46002.904673263889</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3"/>
        <v>46002.904673263889</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3"/>
        <v>46002.904673263889</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3"/>
        <v>46002.904673263889</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3"/>
        <v>46002.904673263889</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ca="1" si="3"/>
        <v>46002.904673263889</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3"/>
        <v>46002.904673263889</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3"/>
        <v>46002.904673263889</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3"/>
        <v>46002.904673263889</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3"/>
        <v>46002.904673263889</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ref="G242:G305" ca="1" si="4">IFERROR(NOW()-F242,"-")</f>
        <v>46002.904673263889</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4"/>
        <v>46002.904673263889</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4"/>
        <v>46002.904673263889</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46002.904673263889</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46002.904673263889</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46002.904673263889</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46002.904673263889</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46002.904673263889</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46002.904673263889</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46002.904673263889</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46002.904673263889</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46002.904673263889</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46002.904673263889</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46002.904673263889</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46002.904673263889</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46002.904673263889</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46002.904673263889</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46002.904673263889</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46002.904673263889</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46002.904673263889</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46002.904673263889</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46002.904673263889</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46002.904673263889</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46002.904673263889</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46002.904673263889</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46002.904673263889</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46002.904673263889</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46002.904673263889</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46002.904673263889</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46002.904673263889</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46002.904673263889</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46002.904673263889</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46002.904673263889</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46002.904673263889</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46002.904673263889</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46002.904673263889</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46002.904673263889</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46002.904673263889</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46002.904673263889</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46002.904673263889</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46002.904673263889</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46002.904673263889</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46002.904673263889</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46002.904673263889</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46002.904673263889</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46002.904673263889</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46002.904673263889</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46002.904673263889</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46002.904673263889</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46002.904673263889</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46002.904673263889</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46002.904673263889</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46002.904673263889</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46002.904673263889</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4"/>
        <v>46002.904673263889</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4"/>
        <v>46002.904673263889</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4"/>
        <v>46002.904673263889</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4"/>
        <v>46002.904673263889</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4"/>
        <v>46002.904673263889</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ca="1" si="4"/>
        <v>46002.904673263889</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4"/>
        <v>46002.904673263889</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4"/>
        <v>46002.904673263889</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4"/>
        <v>46002.904673263889</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4"/>
        <v>46002.904673263889</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ref="G306:G369" ca="1" si="5">IFERROR(NOW()-F306,"-")</f>
        <v>46002.904673263889</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5"/>
        <v>46002.904673263889</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5"/>
        <v>46002.904673263889</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46002.904673263889</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46002.904673263889</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46002.904673263889</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46002.904673263889</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46002.904673263889</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46002.904673263889</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46002.904673263889</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46002.904673263889</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46002.904673263889</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46002.904673263889</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46002.904673263889</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46002.904673263889</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46002.904673263889</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46002.904673263889</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46002.904673263889</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46002.904673263889</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46002.904673263889</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46002.904673263889</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46002.904673263889</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46002.904673263889</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46002.904673263889</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46002.904673263889</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46002.904673263889</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46002.904673263889</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46002.904673263889</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46002.904673263889</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46002.904673263889</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46002.904673263889</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46002.904673263889</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46002.904673263889</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46002.904673263889</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46002.904673263889</v>
      </c>
      <c r="H340" s="116"/>
      <c r="I340" s="114" t="str">
        <f>IFERROR(VLOOKUP(D340,DB!A:F,6,0),"")</f>
        <v/>
      </c>
      <c r="J340" s="114" t="str">
        <f>IFERROR(VLOOKUP(D340,DB!A:G,7,0),"")</f>
        <v/>
      </c>
      <c r="K340" s="117"/>
      <c r="L340" s="131" t="str">
        <f>IFERROR(VLOOKUP(D340,DB!A:I,9,0),"")</f>
        <v/>
      </c>
    </row>
    <row r="341" spans="1:12" ht="31.5" customHeight="1">
      <c r="A341" s="113"/>
      <c r="B341" s="114" t="str">
        <f>IFERROR(VLOOKUP(D341,DB!A:K,11,0),"")</f>
        <v/>
      </c>
      <c r="C341" s="115"/>
      <c r="D341" s="114"/>
      <c r="E341" s="136"/>
      <c r="F341" s="116"/>
      <c r="G341" s="72">
        <f t="shared" ca="1" si="5"/>
        <v>46002.904673263889</v>
      </c>
      <c r="H341" s="116"/>
      <c r="I341" s="114" t="str">
        <f>IFERROR(VLOOKUP(D341,DB!A:F,6,0),"")</f>
        <v/>
      </c>
      <c r="J341" s="114" t="str">
        <f>IFERROR(VLOOKUP(D341,DB!A:G,7,0),"")</f>
        <v/>
      </c>
      <c r="K341" s="117"/>
      <c r="L341" s="131" t="str">
        <f>IFERROR(VLOOKUP(D341,DB!A:I,9,0),"")</f>
        <v/>
      </c>
    </row>
    <row r="342" spans="1:12" ht="31.5" customHeight="1">
      <c r="A342" s="113"/>
      <c r="B342" s="114" t="str">
        <f>IFERROR(VLOOKUP(D342,DB!A:K,11,0),"")</f>
        <v/>
      </c>
      <c r="C342" s="115"/>
      <c r="D342" s="114"/>
      <c r="E342" s="136"/>
      <c r="F342" s="116"/>
      <c r="G342" s="72">
        <f t="shared" ca="1" si="5"/>
        <v>46002.904673263889</v>
      </c>
      <c r="H342" s="116"/>
      <c r="I342" s="114" t="str">
        <f>IFERROR(VLOOKUP(D342,DB!A:F,6,0),"")</f>
        <v/>
      </c>
      <c r="J342" s="114" t="str">
        <f>IFERROR(VLOOKUP(D342,DB!A:G,7,0),"")</f>
        <v/>
      </c>
      <c r="K342" s="117"/>
      <c r="L342" s="131" t="str">
        <f>IFERROR(VLOOKUP(D342,DB!A:I,9,0),"")</f>
        <v/>
      </c>
    </row>
    <row r="343" spans="1:12" ht="31.5" customHeight="1">
      <c r="A343" s="113"/>
      <c r="B343" s="114" t="str">
        <f>IFERROR(VLOOKUP(D343,DB!A:K,11,0),"")</f>
        <v/>
      </c>
      <c r="C343" s="115"/>
      <c r="D343" s="114"/>
      <c r="E343" s="136"/>
      <c r="F343" s="116"/>
      <c r="G343" s="72">
        <f t="shared" ca="1" si="5"/>
        <v>46002.904673263889</v>
      </c>
      <c r="H343" s="116"/>
      <c r="I343" s="114" t="str">
        <f>IFERROR(VLOOKUP(D343,DB!A:F,6,0),"")</f>
        <v/>
      </c>
      <c r="J343" s="114" t="str">
        <f>IFERROR(VLOOKUP(D343,DB!A:G,7,0),"")</f>
        <v/>
      </c>
      <c r="K343" s="117"/>
      <c r="L343" s="131" t="str">
        <f>IFERROR(VLOOKUP(D343,DB!A:I,9,0),"")</f>
        <v/>
      </c>
    </row>
    <row r="344" spans="1:12" ht="31.5" customHeight="1">
      <c r="A344" s="113"/>
      <c r="B344" s="114" t="str">
        <f>IFERROR(VLOOKUP(D344,DB!A:K,11,0),"")</f>
        <v/>
      </c>
      <c r="C344" s="115"/>
      <c r="D344" s="114"/>
      <c r="E344" s="136"/>
      <c r="F344" s="116"/>
      <c r="G344" s="72">
        <f t="shared" ca="1" si="5"/>
        <v>46002.904673263889</v>
      </c>
      <c r="H344" s="116"/>
      <c r="I344" s="114" t="str">
        <f>IFERROR(VLOOKUP(D344,DB!A:F,6,0),"")</f>
        <v/>
      </c>
      <c r="J344" s="114" t="str">
        <f>IFERROR(VLOOKUP(D344,DB!A:G,7,0),"")</f>
        <v/>
      </c>
      <c r="K344" s="117"/>
      <c r="L344" s="131" t="str">
        <f>IFERROR(VLOOKUP(D344,DB!A:I,9,0),"")</f>
        <v/>
      </c>
    </row>
    <row r="345" spans="1:12" ht="31.5" customHeight="1">
      <c r="A345" s="113"/>
      <c r="B345" s="114" t="str">
        <f>IFERROR(VLOOKUP(D345,DB!A:K,11,0),"")</f>
        <v/>
      </c>
      <c r="C345" s="115"/>
      <c r="D345" s="114"/>
      <c r="E345" s="136"/>
      <c r="F345" s="116"/>
      <c r="G345" s="72">
        <f t="shared" ca="1" si="5"/>
        <v>46002.904673263889</v>
      </c>
      <c r="H345" s="116"/>
      <c r="I345" s="114" t="str">
        <f>IFERROR(VLOOKUP(D345,DB!A:F,6,0),"")</f>
        <v/>
      </c>
      <c r="J345" s="114" t="str">
        <f>IFERROR(VLOOKUP(D345,DB!A:G,7,0),"")</f>
        <v/>
      </c>
      <c r="K345" s="117"/>
      <c r="L345" s="131" t="str">
        <f>IFERROR(VLOOKUP(D345,DB!A:I,9,0),"")</f>
        <v/>
      </c>
    </row>
    <row r="346" spans="1:12" ht="31.5" customHeight="1">
      <c r="A346" s="113"/>
      <c r="B346" s="114" t="str">
        <f>IFERROR(VLOOKUP(D346,DB!A:K,11,0),"")</f>
        <v/>
      </c>
      <c r="C346" s="115"/>
      <c r="D346" s="114"/>
      <c r="E346" s="136"/>
      <c r="F346" s="116"/>
      <c r="G346" s="72">
        <f t="shared" ca="1" si="5"/>
        <v>46002.904673263889</v>
      </c>
      <c r="H346" s="116"/>
      <c r="I346" s="114" t="str">
        <f>IFERROR(VLOOKUP(D346,DB!A:F,6,0),"")</f>
        <v/>
      </c>
      <c r="J346" s="114" t="str">
        <f>IFERROR(VLOOKUP(D346,DB!A:G,7,0),"")</f>
        <v/>
      </c>
      <c r="K346" s="117"/>
      <c r="L346" s="131" t="str">
        <f>IFERROR(VLOOKUP(D346,DB!A:I,9,0),"")</f>
        <v/>
      </c>
    </row>
    <row r="347" spans="1:12" ht="31.5" customHeight="1">
      <c r="A347" s="113"/>
      <c r="B347" s="114" t="str">
        <f>IFERROR(VLOOKUP(D347,DB!A:K,11,0),"")</f>
        <v/>
      </c>
      <c r="C347" s="115"/>
      <c r="D347" s="114"/>
      <c r="E347" s="136"/>
      <c r="F347" s="116"/>
      <c r="G347" s="72">
        <f t="shared" ca="1" si="5"/>
        <v>46002.904673263889</v>
      </c>
      <c r="H347" s="116"/>
      <c r="I347" s="114" t="str">
        <f>IFERROR(VLOOKUP(D347,DB!A:F,6,0),"")</f>
        <v/>
      </c>
      <c r="J347" s="114" t="str">
        <f>IFERROR(VLOOKUP(D347,DB!A:G,7,0),"")</f>
        <v/>
      </c>
      <c r="K347" s="117"/>
      <c r="L347" s="131" t="str">
        <f>IFERROR(VLOOKUP(D347,DB!A:I,9,0),"")</f>
        <v/>
      </c>
    </row>
    <row r="348" spans="1:12" ht="31.5" customHeight="1">
      <c r="A348" s="113"/>
      <c r="B348" s="114" t="str">
        <f>IFERROR(VLOOKUP(D348,DB!A:K,11,0),"")</f>
        <v/>
      </c>
      <c r="C348" s="115"/>
      <c r="D348" s="114"/>
      <c r="E348" s="136"/>
      <c r="F348" s="116"/>
      <c r="G348" s="72">
        <f t="shared" ca="1" si="5"/>
        <v>46002.904673263889</v>
      </c>
      <c r="H348" s="116"/>
      <c r="I348" s="114" t="str">
        <f>IFERROR(VLOOKUP(D348,DB!A:F,6,0),"")</f>
        <v/>
      </c>
      <c r="J348" s="114" t="str">
        <f>IFERROR(VLOOKUP(D348,DB!A:G,7,0),"")</f>
        <v/>
      </c>
      <c r="K348" s="117"/>
      <c r="L348" s="131" t="str">
        <f>IFERROR(VLOOKUP(D348,DB!A:I,9,0),"")</f>
        <v/>
      </c>
    </row>
    <row r="349" spans="1:12" ht="31.5" customHeight="1">
      <c r="A349" s="113"/>
      <c r="B349" s="114" t="str">
        <f>IFERROR(VLOOKUP(D349,DB!A:K,11,0),"")</f>
        <v/>
      </c>
      <c r="C349" s="115"/>
      <c r="D349" s="114"/>
      <c r="E349" s="136"/>
      <c r="F349" s="116"/>
      <c r="G349" s="72">
        <f t="shared" ca="1" si="5"/>
        <v>46002.904673263889</v>
      </c>
      <c r="H349" s="116"/>
      <c r="I349" s="114" t="str">
        <f>IFERROR(VLOOKUP(D349,DB!A:F,6,0),"")</f>
        <v/>
      </c>
      <c r="J349" s="114" t="str">
        <f>IFERROR(VLOOKUP(D349,DB!A:G,7,0),"")</f>
        <v/>
      </c>
      <c r="K349" s="117"/>
      <c r="L349" s="131" t="str">
        <f>IFERROR(VLOOKUP(D349,DB!A:I,9,0),"")</f>
        <v/>
      </c>
    </row>
    <row r="350" spans="1:12" ht="31.5" customHeight="1">
      <c r="A350" s="113"/>
      <c r="B350" s="114" t="str">
        <f>IFERROR(VLOOKUP(D350,DB!A:K,11,0),"")</f>
        <v/>
      </c>
      <c r="C350" s="115"/>
      <c r="D350" s="114"/>
      <c r="E350" s="136"/>
      <c r="F350" s="116"/>
      <c r="G350" s="72">
        <f t="shared" ca="1" si="5"/>
        <v>46002.904673263889</v>
      </c>
      <c r="H350" s="116"/>
      <c r="I350" s="114" t="str">
        <f>IFERROR(VLOOKUP(D350,DB!A:F,6,0),"")</f>
        <v/>
      </c>
      <c r="J350" s="114" t="str">
        <f>IFERROR(VLOOKUP(D350,DB!A:G,7,0),"")</f>
        <v/>
      </c>
      <c r="K350" s="117"/>
      <c r="L350" s="131" t="str">
        <f>IFERROR(VLOOKUP(D350,DB!A:I,9,0),"")</f>
        <v/>
      </c>
    </row>
    <row r="351" spans="1:12" ht="31.5" customHeight="1">
      <c r="A351" s="137"/>
      <c r="B351" s="138" t="str">
        <f>IFERROR(VLOOKUP(D351,DB!A:K,11,0),"")</f>
        <v/>
      </c>
      <c r="C351" s="139"/>
      <c r="D351" s="138"/>
      <c r="E351" s="136"/>
      <c r="F351" s="140"/>
      <c r="G351" s="141">
        <f t="shared" ca="1" si="5"/>
        <v>46002.904673263889</v>
      </c>
      <c r="H351" s="140"/>
      <c r="I351" s="138" t="str">
        <f>IFERROR(VLOOKUP(D351,DB!A:F,6,0),"")</f>
        <v/>
      </c>
      <c r="J351" s="138" t="str">
        <f>IFERROR(VLOOKUP(D351,DB!A:G,7,0),"")</f>
        <v/>
      </c>
      <c r="K351" s="142"/>
      <c r="L351" s="143" t="str">
        <f>IFERROR(VLOOKUP(D351,DB!A:I,9,0),"")</f>
        <v/>
      </c>
    </row>
  </sheetData>
  <dataValidations count="2">
    <dataValidation allowBlank="1" showInputMessage="1" showErrorMessage="1" sqref="E1" xr:uid="{9E1BC488-8814-4F8A-8DBE-742B3278AB71}"/>
    <dataValidation type="list" allowBlank="1" showInputMessage="1" showErrorMessage="1" sqref="E2:E35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2025-12-11T18:43:30Z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