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1" documentId="120_S{2AC9BD13-BADA-5192-A53E-5A8FF88502F6}" xr6:coauthVersionLast="47" xr6:coauthVersionMax="47" xr10:uidLastSave="{DB52BDD4-32D0-40D6-9AD2-694DBEAEBA5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4" i="4"/>
  <c r="J4" i="4"/>
  <c r="I4" i="4"/>
  <c r="G4" i="4"/>
  <c r="B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<sst xmlns="http://schemas.openxmlformats.org/spreadsheetml/2006/main" count="180295" uniqueCount="39133">
  <si>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</si>
  <si>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</si>
  <si>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</si>
  <si>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</si>
  <si>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</si>
  <si>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</si>
  <si>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</si>
  <si>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</si>
  <si>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</si>
  <si>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</si>
  <si>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</si>
  <si>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</si>
  <si>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</si>
  <si>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</si>
  <si>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</si>
  <si>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</si>
  <si>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</si>
  <si>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</si>
  <si>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</si>
  <si>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</si>
  <si>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</si>
  <si>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</si>
  <si>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</si>
  <si>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</si>
  <si>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</si>
  <si>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</si>
  <si>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</si>
  <si>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</si>
  <si>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</si>
  <si>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</si>
  <si>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</si>
  <si>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</si>
  <si>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</si>
  <si>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</si>
  <si>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</si>
  <si>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</si>
  <si>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</si>
  <si>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</si>
  <si>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</si>
  <si>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</si>
  <si>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</si>
  <si>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</si>
  <si>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</si>
  <si>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</si>
  <si>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</si>
  <si>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</si>
  <si>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</si>
  <si>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</si>
  <si>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</si>
  <si>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</si>
  <si>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</si>
  <si>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</si>
  <si>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</si>
  <si>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</si>
  <si>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</si>
  <si>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</si>
  <si>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</si>
  <si>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</si>
  <si>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</si>
  <si>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</si>
  <si>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</si>
  <si>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</si>
  <si>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</si>
  <si>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</si>
  <si>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</si>
  <si>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</si>
  <si>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</si>
  <si>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</si>
  <si>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</si>
  <si>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</si>
  <si>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</si>
  <si>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</si>
  <si>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</si>
  <si>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</si>
  <si>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</si>
  <si>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</si>
  <si>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</si>
  <si>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</si>
  <si>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</si>
  <si>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</si>
  <si>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</si>
  <si>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</si>
  <si>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</si>
  <si>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</si>
  <si>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</si>
  <si>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</si>
  <si>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</si>
  <si>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</si>
  <si>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</si>
  <si>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</si>
  <si>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</si>
  <si>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</si>
  <si>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</si>
  <si>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</si>
  <si>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</si>
  <si>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</si>
  <si>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</si>
  <si>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</si>
  <si>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</si>
  <si>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</si>
  <si>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</si>
  <si>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</si>
  <si>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</si>
  <si>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</si>
  <si>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</si>
  <si>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</si>
  <si>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</si>
  <si>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</si>
  <si>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</si>
  <si>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</si>
  <si>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</si>
  <si>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</si>
  <si>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</si>
  <si>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</si>
  <si>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</si>
  <si>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</si>
  <si>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</si>
  <si>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</si>
  <si>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</si>
  <si>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</si>
  <si>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</si>
  <si>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</si>
  <si>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</si>
  <si>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</si>
  <si>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</si>
  <si>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</si>
  <si>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</si>
  <si>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</si>
  <si>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</si>
  <si>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</si>
  <si>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</si>
  <si>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</si>
  <si>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</si>
  <si>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</si>
  <si>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</si>
  <si>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</si>
  <si>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</si>
  <si>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</si>
  <si>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</si>
  <si>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</si>
  <si>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</si>
  <si>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</si>
  <si>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</si>
  <si>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</si>
  <si>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</si>
  <si>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</si>
  <si>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</si>
  <si>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</si>
  <si>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</si>
  <si>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</si>
  <si>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</si>
  <si>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</si>
  <si>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</si>
  <si>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</si>
  <si>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</si>
  <si>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</si>
  <si>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</si>
  <si>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</si>
  <si>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</si>
  <si>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</si>
  <si>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</si>
  <si>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</si>
  <si>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</si>
  <si>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</si>
  <si>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</si>
  <si>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</si>
  <si>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</si>
  <si>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</si>
  <si>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</si>
  <si>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</si>
  <si>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</si>
  <si>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</si>
  <si>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</si>
  <si>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</si>
  <si>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</si>
  <si>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</si>
  <si>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</si>
  <si>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</si>
  <si>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</si>
  <si>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</si>
  <si>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</si>
  <si>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</si>
  <si>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</si>
  <si>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</si>
  <si>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</si>
  <si>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</si>
  <si>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</si>
  <si>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</si>
  <si>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</si>
  <si>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</si>
  <si>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</si>
  <si>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</si>
  <si>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</si>
  <si>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</si>
  <si>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</si>
  <si>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</si>
  <si>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</si>
  <si>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</si>
  <si>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</si>
  <si>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</si>
  <si>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</si>
  <si>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</si>
  <si>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</si>
  <si>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</si>
  <si>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</si>
  <si>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</si>
  <si>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</si>
  <si>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</si>
  <si>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</si>
  <si>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</si>
  <si>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</si>
  <si>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</si>
  <si>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</si>
  <si>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</si>
  <si>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</si>
  <si>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</si>
  <si>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</si>
  <si>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</si>
  <si>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</si>
  <si>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</si>
  <si>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</si>
  <si>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</si>
  <si>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</si>
  <si>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</si>
  <si>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</si>
  <si>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</si>
  <si>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</si>
  <si>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</si>
  <si>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</si>
  <si>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</si>
  <si>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</si>
  <si>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</si>
  <si>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</si>
  <si>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</si>
  <si>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</si>
  <si>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</si>
  <si>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</si>
  <si>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</si>
  <si>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</si>
  <si>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</si>
  <si>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</si>
  <si>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</si>
  <si>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</si>
  <si>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</si>
  <si>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</si>
  <si>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</si>
  <si>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</si>
  <si>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</si>
  <si>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</si>
  <si>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</si>
  <si>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</si>
  <si>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</si>
  <si>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</si>
  <si>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</si>
  <si>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</si>
  <si>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</si>
  <si>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</si>
  <si>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</si>
  <si>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</si>
  <si>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</si>
  <si>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</si>
  <si>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</si>
  <si>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</si>
  <si>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</si>
  <si>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</si>
  <si>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</si>
  <si>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</si>
  <si>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</si>
  <si>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</si>
  <si>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</si>
  <si>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</si>
  <si>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</si>
  <si>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</si>
  <si>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</si>
  <si>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</si>
  <si>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</si>
  <si>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</si>
  <si>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</si>
  <si>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</si>
  <si>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</si>
  <si>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</si>
  <si>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</si>
  <si>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</si>
  <si>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</si>
  <si>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</si>
  <si>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</si>
  <si>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</si>
  <si>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</si>
  <si>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</si>
  <si>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</si>
  <si>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</si>
  <si>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</si>
  <si>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</si>
  <si>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</si>
  <si>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</si>
  <si>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</si>
  <si>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</si>
  <si>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</si>
  <si>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</si>
  <si>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</si>
  <si>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</si>
  <si>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</si>
  <si>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</si>
  <si>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</si>
  <si>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</si>
  <si>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</si>
  <si>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</si>
  <si>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</si>
  <si>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</si>
  <si>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</si>
  <si>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</si>
  <si>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</si>
  <si>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</si>
  <si>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</si>
  <si>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</si>
  <si>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</si>
  <si>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</si>
  <si>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</si>
  <si>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</si>
  <si>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</si>
  <si>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</si>
  <si>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</si>
  <si>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</si>
  <si>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</si>
  <si>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</si>
  <si>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</si>
  <si>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</si>
  <si>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</si>
  <si>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</si>
  <si>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</si>
  <si>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</si>
  <si>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</si>
  <si>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</si>
  <si>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</si>
  <si>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</si>
  <si>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</si>
  <si>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</si>
  <si>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</si>
  <si>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</si>
  <si>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</si>
  <si>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</si>
  <si>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</si>
  <si>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</si>
  <si>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</si>
  <si>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</si>
  <si>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</si>
  <si>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</si>
  <si>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</si>
  <si>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</si>
  <si>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</si>
  <si>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</si>
  <si>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</si>
  <si>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</si>
  <si>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</si>
  <si>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</si>
  <si>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</si>
  <si>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</si>
  <si>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</si>
  <si>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</si>
  <si>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</si>
  <si>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</si>
  <si>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</si>
  <si>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</si>
  <si>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</si>
  <si>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</si>
  <si>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</si>
  <si>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</si>
  <si>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</si>
  <si>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</si>
  <si>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</si>
  <si>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</si>
  <si>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</si>
  <si>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</si>
  <si>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</si>
  <si>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</si>
  <si>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</si>
  <si>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</si>
  <si>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</si>
  <si>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</si>
  <si>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</si>
  <si>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</si>
  <si>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</si>
  <si>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</si>
  <si>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</si>
  <si>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</si>
  <si>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</si>
  <si>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</si>
  <si>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</si>
  <si>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</si>
  <si>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</si>
  <si>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</si>
  <si>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</si>
  <si>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</si>
  <si>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</si>
  <si>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</si>
  <si>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</si>
  <si>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</si>
  <si>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</si>
  <si>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</si>
  <si>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</si>
  <si>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</si>
  <si>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</si>
  <si>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</si>
  <si>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</si>
  <si>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</si>
  <si>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</si>
  <si>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</si>
  <si>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</si>
  <si>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</si>
  <si>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</si>
  <si>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</si>
  <si>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</si>
  <si>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</si>
  <si>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</si>
  <si>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</si>
  <si>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</si>
  <si>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</si>
  <si>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</si>
  <si>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</si>
  <si>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</si>
  <si>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</si>
  <si>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</si>
  <si>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</si>
  <si>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</si>
  <si>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</si>
  <si>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</si>
  <si>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</si>
  <si>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</si>
  <si>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</si>
  <si>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</si>
  <si>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</si>
  <si>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</si>
  <si>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</si>
  <si>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</si>
  <si>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</si>
  <si>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</si>
  <si>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</si>
  <si>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</si>
  <si>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</si>
  <si>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</si>
  <si>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</si>
  <si>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</si>
  <si>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</si>
  <si>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</si>
  <si>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</si>
  <si>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</si>
  <si>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</si>
  <si>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</si>
  <si>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</si>
  <si>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</si>
  <si>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</si>
  <si>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</si>
  <si>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</si>
  <si>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</si>
  <si>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</si>
  <si>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</si>
  <si>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</si>
  <si>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</si>
  <si>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</si>
  <si>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</si>
  <si>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</si>
  <si>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</si>
  <si>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</si>
  <si>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</si>
  <si>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</si>
  <si>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</si>
  <si>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</si>
  <si>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</si>
  <si>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</si>
  <si>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</si>
  <si>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</si>
  <si>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</si>
  <si>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</si>
  <si>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</si>
  <si>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</si>
  <si>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</si>
  <si>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</si>
  <si>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</si>
  <si>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</si>
  <si>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</si>
  <si>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</si>
  <si>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</si>
  <si>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</si>
  <si>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</si>
  <si>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</si>
  <si>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</si>
  <si>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</si>
  <si>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</si>
  <si>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</si>
  <si>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</si>
  <si>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</si>
  <si>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</si>
  <si>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</si>
  <si>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</si>
  <si>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</si>
  <si>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</si>
  <si>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</si>
  <si>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</si>
  <si>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</si>
  <si>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</si>
  <si>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</si>
  <si>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</si>
  <si>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</si>
  <si>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</si>
  <si>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</si>
  <si>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</si>
  <si>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</si>
  <si>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</si>
  <si>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</si>
  <si>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</si>
  <si>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</si>
  <si>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</si>
  <si>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</si>
  <si>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</si>
  <si>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</si>
  <si>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</si>
  <si>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</si>
  <si>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</si>
  <si>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</si>
  <si>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</si>
  <si>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</si>
  <si>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</si>
  <si>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</si>
  <si>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</si>
  <si>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</si>
  <si>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</si>
  <si>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</si>
  <si>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</si>
  <si>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</si>
  <si>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</si>
  <si>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</si>
  <si>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</si>
  <si>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</si>
  <si>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</si>
  <si>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</si>
  <si>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</si>
  <si>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</si>
  <si>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</si>
  <si>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</si>
  <si>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</si>
  <si>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</si>
  <si>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</si>
  <si>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</si>
  <si>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</si>
  <si>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</si>
  <si>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</si>
  <si>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</si>
  <si>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</si>
  <si>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</si>
  <si>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</si>
  <si>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</si>
  <si>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</si>
  <si>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</si>
  <si>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</si>
  <si>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</si>
  <si>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</si>
  <si>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</si>
  <si>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</si>
  <si>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</si>
  <si>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</si>
  <si>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</si>
  <si>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</si>
  <si>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</si>
  <si>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</si>
  <si>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</si>
  <si>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</si>
  <si>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</si>
  <si>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</si>
  <si>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</si>
  <si>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</si>
  <si>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</si>
  <si>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</si>
  <si>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</si>
  <si>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</si>
  <si>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</si>
  <si>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</si>
  <si>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</si>
  <si>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</si>
  <si>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</si>
  <si>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</si>
  <si>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</si>
  <si>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</si>
  <si>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</si>
  <si>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</si>
  <si>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</si>
  <si>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</si>
  <si>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</si>
  <si>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</si>
  <si>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</si>
  <si>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</si>
  <si>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</si>
  <si>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</si>
  <si>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</si>
  <si>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</si>
  <si>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</si>
  <si>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</si>
  <si>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</si>
  <si>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</si>
  <si>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</si>
  <si>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</si>
  <si>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</si>
  <si>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</si>
  <si>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</si>
  <si>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</si>
  <si>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</si>
  <si>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</si>
  <si>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</si>
  <si>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</si>
  <si>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</si>
  <si>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</si>
  <si>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</si>
  <si>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</si>
  <si>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</si>
  <si>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</si>
  <si>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</si>
  <si>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</si>
  <si>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</si>
  <si>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</si>
  <si>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</si>
  <si>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</si>
  <si>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</si>
  <si>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</si>
  <si>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</si>
  <si>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</si>
  <si>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</si>
  <si>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</si>
  <si>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</si>
  <si>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</si>
  <si>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</si>
  <si>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</si>
  <si>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</si>
  <si>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</si>
  <si>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</si>
  <si>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</si>
  <si>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</si>
  <si>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</si>
  <si>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</si>
  <si>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</si>
  <si>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</si>
  <si>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</si>
  <si>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</si>
  <si>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</si>
  <si>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</si>
  <si>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</si>
  <si>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</si>
  <si>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</si>
  <si>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</si>
  <si>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</si>
  <si>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</si>
  <si>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</si>
  <si>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</si>
  <si>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</si>
  <si>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</si>
  <si>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</si>
  <si>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</si>
  <si>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</si>
  <si>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</si>
  <si>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</si>
  <si>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</si>
  <si>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</si>
  <si>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</si>
  <si>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</si>
  <si>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</si>
  <si>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</si>
  <si>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</si>
  <si>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</si>
  <si>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</si>
  <si>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</si>
  <si>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</si>
  <si>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</si>
  <si>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</si>
  <si>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</si>
  <si>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</si>
  <si>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</si>
  <si>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</si>
  <si>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</si>
  <si>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</si>
  <si>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</si>
  <si>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</si>
  <si>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</si>
  <si>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</si>
  <si>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</si>
  <si>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</si>
  <si>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</si>
  <si>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</si>
  <si>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</si>
  <si>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</si>
  <si>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</si>
  <si>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</si>
  <si>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</si>
  <si>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</si>
  <si>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</si>
  <si>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</si>
  <si>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</si>
  <si>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</si>
  <si>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</si>
  <si>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</si>
  <si>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</si>
  <si>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</si>
  <si>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</si>
  <si>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</si>
  <si>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</si>
  <si>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</si>
  <si>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</si>
  <si>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</si>
  <si>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</si>
  <si>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</si>
  <si>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</si>
  <si>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</si>
  <si>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</si>
  <si>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</si>
  <si>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</si>
  <si>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</si>
  <si>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</si>
  <si>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</si>
  <si>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</si>
  <si>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</si>
  <si>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</si>
  <si>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</si>
  <si>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</si>
  <si>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</si>
  <si>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</si>
  <si>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</si>
  <si>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</si>
  <si>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</si>
  <si>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</si>
  <si>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</si>
  <si>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</si>
  <si>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</si>
  <si>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</si>
  <si>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</si>
  <si>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</si>
  <si>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</si>
  <si>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</si>
  <si>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</si>
  <si>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</si>
  <si>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</si>
  <si>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</si>
  <si>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</si>
  <si>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</si>
  <si>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</si>
  <si>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</si>
  <si>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</si>
  <si>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</si>
  <si>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</si>
  <si>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</si>
  <si>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</si>
  <si>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</si>
  <si>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</si>
  <si>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</si>
  <si>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</si>
  <si>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</si>
  <si>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</si>
  <si>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</si>
  <si>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</si>
  <si>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</si>
  <si>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</si>
  <si>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</si>
  <si>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</si>
  <si>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</si>
  <si>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</si>
  <si>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</si>
  <si>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</si>
  <si>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</si>
  <si>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</si>
  <si>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</si>
  <si>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</si>
  <si>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</si>
  <si>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</si>
  <si>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</si>
  <si>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</si>
  <si>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</si>
  <si>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</si>
  <si>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</si>
  <si>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</si>
  <si>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</si>
  <si>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</si>
  <si>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</si>
  <si>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</si>
  <si>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</si>
  <si>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</si>
  <si>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</si>
  <si>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</si>
  <si>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</si>
  <si>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</si>
  <si>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</si>
  <si>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</si>
  <si>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</si>
  <si>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</si>
  <si>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</si>
  <si>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</si>
  <si>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</si>
  <si>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</si>
  <si>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</si>
  <si>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</si>
  <si>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</si>
  <si>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</si>
  <si>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</si>
  <si>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</si>
  <si>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</si>
  <si>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</si>
  <si>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</si>
  <si>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</si>
  <si>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</si>
  <si>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</si>
  <si>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</si>
  <si>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</si>
  <si>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</si>
  <si>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</si>
  <si>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</si>
  <si>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</si>
  <si>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</si>
  <si>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</si>
  <si>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</si>
  <si>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</si>
  <si>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</si>
  <si>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</si>
  <si>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</si>
  <si>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</si>
  <si>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</si>
  <si>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</si>
  <si>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</si>
  <si>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</si>
  <si>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</si>
  <si>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</si>
  <si>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</si>
  <si>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</si>
  <si>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</si>
  <si>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</si>
  <si>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</si>
  <si>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</si>
  <si>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</si>
  <si>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</si>
  <si>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</si>
  <si>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</si>
  <si>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</si>
  <si>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</si>
  <si>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</si>
  <si>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</si>
  <si>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</si>
  <si>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</si>
  <si>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</si>
  <si>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</si>
  <si>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</si>
  <si>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</si>
  <si>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</si>
  <si>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</si>
  <si>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</si>
  <si>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</si>
  <si>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</si>
  <si>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</si>
  <si>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</si>
  <si>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</si>
  <si>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</si>
  <si>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</si>
  <si>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</si>
  <si>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</si>
  <si>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</si>
  <si>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</si>
  <si>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</si>
  <si>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</si>
  <si>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</si>
  <si>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</si>
  <si>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</si>
  <si>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</si>
  <si>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</si>
  <si>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</si>
  <si>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</si>
  <si>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</si>
  <si>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</si>
  <si>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</si>
  <si>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</si>
  <si>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</si>
  <si>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</si>
  <si>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</si>
  <si>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</si>
  <si>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</si>
  <si>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</si>
  <si>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</si>
  <si>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</si>
  <si>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</si>
  <si>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</si>
  <si>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</si>
  <si>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</si>
  <si>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</si>
  <si>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</si>
  <si>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</si>
  <si>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</si>
  <si>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</si>
  <si>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</si>
  <si>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</si>
  <si>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</si>
  <si>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</si>
  <si>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</si>
  <si>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</si>
  <si>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</si>
  <si>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</si>
  <si>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</si>
  <si>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</si>
  <si>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</si>
  <si>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</si>
  <si>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</si>
  <si>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</si>
  <si>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</si>
  <si>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</si>
  <si>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</si>
  <si>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</si>
  <si>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</si>
  <si>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</si>
  <si>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</si>
  <si>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</si>
  <si>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</si>
  <si>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</si>
  <si>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</si>
  <si>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</si>
  <si>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</si>
  <si>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</si>
  <si>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</si>
  <si>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</si>
  <si>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</si>
  <si>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</si>
  <si>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</si>
  <si>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</si>
  <si>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</si>
  <si>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</si>
  <si>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</si>
  <si>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</si>
  <si>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</si>
  <si>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</si>
  <si>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</si>
  <si>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</si>
  <si>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</si>
  <si>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</si>
  <si>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</si>
  <si>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</si>
  <si>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</si>
  <si>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</si>
  <si>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</si>
  <si>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</si>
  <si>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</si>
  <si>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</si>
  <si>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</si>
  <si>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</si>
  <si>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</si>
  <si>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</si>
  <si>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</si>
  <si>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</si>
  <si>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</si>
  <si>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</si>
  <si>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</si>
  <si>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</si>
  <si>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</si>
  <si>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</si>
  <si>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</si>
  <si>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</si>
  <si>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</si>
  <si>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</si>
  <si>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</si>
  <si>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</si>
  <si>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</si>
  <si>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</si>
  <si>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</si>
  <si>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</si>
  <si>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</si>
  <si>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</si>
  <si>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</si>
  <si>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</si>
  <si>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</si>
  <si>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</si>
  <si>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</si>
  <si>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</si>
  <si>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</si>
  <si>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</si>
  <si>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</si>
  <si>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</si>
  <si>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</si>
  <si>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</si>
  <si>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</si>
  <si>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</si>
  <si>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</si>
  <si>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</si>
  <si>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</si>
  <si>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</si>
  <si>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</si>
  <si>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</si>
  <si>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</si>
  <si>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</si>
  <si>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</si>
  <si>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</si>
  <si>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</si>
  <si>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</si>
  <si>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</si>
  <si>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</si>
  <si>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</si>
  <si>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</si>
  <si>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</si>
  <si>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</si>
  <si>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</si>
  <si>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</si>
  <si>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</si>
  <si>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</si>
  <si>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</si>
  <si>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</si>
  <si>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</si>
  <si>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</si>
  <si>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</si>
  <si>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</si>
  <si>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</si>
  <si>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</si>
  <si>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</si>
  <si>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</si>
  <si>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</si>
  <si>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</si>
  <si>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</si>
  <si>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</si>
  <si>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</si>
  <si>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</si>
  <si>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</si>
  <si>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</si>
  <si>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</si>
  <si>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</si>
  <si>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</si>
  <si>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</si>
  <si>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</si>
  <si>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</si>
  <si>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</si>
  <si>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</si>
  <si>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</si>
  <si>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</si>
  <si>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</si>
  <si>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</si>
  <si>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</si>
  <si>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</si>
  <si>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</si>
  <si>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</si>
  <si>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</si>
  <si>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</si>
  <si>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</si>
  <si>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</si>
  <si>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</si>
  <si>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</si>
  <si>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</si>
  <si>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</si>
  <si>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</si>
  <si>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</si>
  <si>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</si>
  <si>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</si>
  <si>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</si>
  <si>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</si>
  <si>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</si>
  <si>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</si>
  <si>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</si>
  <si>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</si>
  <si>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</si>
  <si>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</si>
  <si>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</si>
  <si>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</si>
  <si>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</si>
  <si>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</si>
  <si>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</si>
  <si>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</si>
  <si>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</si>
  <si>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</si>
  <si>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</si>
  <si>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</si>
  <si>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</si>
  <si>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</si>
  <si>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</si>
  <si>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</si>
  <si>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</si>
  <si>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</si>
  <si>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</si>
  <si>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</si>
  <si>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</si>
  <si>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</si>
  <si>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</si>
  <si>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</si>
  <si>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</si>
  <si>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</si>
  <si>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</si>
  <si>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</si>
  <si>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</si>
  <si>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</si>
  <si>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</si>
  <si>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</si>
  <si>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</si>
  <si>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</si>
  <si>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</si>
  <si>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</si>
  <si>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</si>
  <si>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</si>
  <si>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</si>
  <si>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</si>
  <si>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</si>
  <si>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</si>
  <si>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</si>
  <si>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</si>
  <si>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</si>
  <si>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</si>
  <si>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</si>
  <si>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</si>
  <si>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</si>
  <si>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</si>
  <si>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</si>
  <si>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</si>
  <si>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</si>
  <si>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</si>
  <si>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</si>
  <si>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</si>
  <si>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</si>
  <si>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</si>
  <si>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</si>
  <si>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</si>
  <si>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</si>
  <si>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</si>
  <si>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</si>
  <si>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</si>
  <si>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</si>
  <si>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</si>
  <si>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</si>
  <si>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</si>
  <si>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</si>
  <si>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</si>
  <si>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</si>
  <si>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</si>
  <si>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</si>
  <si>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</si>
  <si>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</si>
  <si>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</si>
  <si>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</si>
  <si>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</si>
  <si>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</si>
  <si>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</si>
  <si>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</si>
  <si>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</si>
  <si>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</si>
  <si>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</si>
  <si>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</si>
  <si>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</si>
  <si>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</si>
  <si>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</si>
  <si>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</si>
  <si>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</si>
  <si>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</si>
  <si>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</si>
  <si>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</si>
  <si>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</si>
  <si>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</si>
  <si>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</si>
  <si>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</si>
  <si>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</si>
  <si>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</si>
  <si>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</si>
  <si>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</si>
  <si>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</si>
  <si>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</si>
  <si>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</si>
  <si>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</si>
  <si>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</si>
  <si>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</si>
  <si>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</si>
  <si>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</si>
  <si>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</si>
  <si>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</si>
  <si>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</si>
  <si>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</si>
  <si>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</si>
  <si>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</si>
  <si>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</si>
  <si>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</si>
  <si>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</si>
  <si>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</si>
  <si>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</si>
  <si>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</si>
  <si>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</si>
  <si>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</si>
  <si>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</si>
  <si>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</si>
  <si>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</si>
  <si>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</si>
  <si>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</si>
  <si>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</si>
  <si>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</si>
  <si>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</si>
  <si>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</si>
  <si>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</si>
  <si>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</si>
  <si>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</si>
  <si>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</si>
  <si>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</si>
  <si>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</si>
  <si>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</si>
  <si>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</si>
  <si>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</si>
  <si>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</si>
  <si>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</si>
  <si>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</si>
  <si>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</si>
  <si>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</si>
  <si>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</si>
  <si>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</si>
  <si>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</si>
  <si>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</si>
  <si>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</si>
  <si>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</si>
  <si>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</si>
  <si>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</si>
  <si>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</si>
  <si>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</si>
  <si>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</si>
  <si>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</si>
  <si>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</si>
  <si>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</si>
  <si>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</si>
  <si>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</si>
  <si>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</si>
  <si>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</si>
  <si>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</si>
  <si>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</si>
  <si>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</si>
  <si>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</si>
  <si>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</si>
  <si>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</si>
  <si>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</si>
  <si>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</si>
  <si>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</si>
  <si>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</si>
  <si>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</si>
  <si>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</si>
  <si>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</si>
  <si>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</si>
  <si>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</si>
  <si>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</si>
  <si>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</si>
  <si>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</si>
  <si>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</si>
  <si>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</si>
  <si>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</si>
  <si>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</si>
  <si>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</si>
  <si>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</si>
  <si>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</si>
  <si>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</si>
  <si>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</si>
  <si>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</si>
  <si>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</si>
  <si>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</si>
  <si>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</si>
  <si>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</si>
  <si>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</si>
  <si>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</si>
  <si>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</si>
  <si>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</si>
  <si>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</si>
  <si>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</si>
  <si>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</si>
  <si>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</si>
  <si>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</si>
  <si>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</si>
  <si>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</si>
  <si>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</si>
  <si>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</si>
  <si>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</si>
  <si>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</si>
  <si>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</si>
  <si>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</si>
  <si>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</si>
  <si>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</si>
  <si>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</si>
  <si>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</si>
  <si>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</si>
  <si>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</si>
  <si>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</si>
  <si>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</si>
  <si>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</si>
  <si>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</si>
  <si>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</si>
  <si>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</si>
  <si>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</si>
  <si>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</si>
  <si>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</si>
  <si>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</si>
  <si>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</si>
  <si>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</si>
  <si>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</si>
  <si>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</si>
  <si>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</si>
  <si>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</si>
  <si>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</si>
  <si>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</si>
  <si>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</si>
  <si>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</si>
  <si>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</si>
  <si>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</si>
  <si>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</si>
  <si>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</si>
  <si>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</si>
  <si>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</si>
  <si>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</si>
  <si>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</si>
  <si>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</si>
  <si>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</si>
  <si>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</si>
  <si>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</si>
  <si>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</si>
  <si>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</si>
  <si>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</si>
  <si>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</si>
  <si>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</si>
  <si>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</si>
  <si>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</si>
  <si>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</si>
  <si>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</si>
  <si>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</si>
  <si>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</si>
  <si>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</si>
  <si>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</si>
  <si>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</si>
  <si>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</si>
  <si>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</si>
  <si>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</si>
  <si>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</si>
  <si>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</si>
  <si>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</si>
  <si>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</si>
  <si>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</si>
  <si>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</si>
  <si>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</si>
  <si>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</si>
  <si>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</si>
  <si>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</si>
  <si>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</si>
  <si>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</si>
  <si>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</si>
  <si>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</si>
  <si>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</si>
  <si>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</si>
  <si>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</si>
  <si>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</si>
  <si>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</si>
  <si>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</si>
  <si>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</si>
  <si>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</si>
  <si>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</si>
  <si>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</si>
  <si>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</si>
  <si>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</si>
  <si>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</si>
  <si>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</si>
  <si>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</si>
  <si>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</si>
  <si>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</si>
  <si>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</si>
  <si>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</si>
  <si>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</si>
  <si>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</si>
  <si>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</si>
  <si>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</si>
  <si>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</si>
  <si>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</si>
  <si>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</si>
  <si>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</si>
  <si>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</si>
  <si>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</si>
  <si>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</si>
  <si>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</si>
  <si>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</si>
  <si>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</si>
  <si>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</si>
  <si>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</si>
  <si>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</si>
  <si>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</si>
  <si>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</si>
  <si>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</si>
  <si>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</si>
  <si>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</si>
  <si>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</si>
  <si>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</si>
  <si>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</si>
  <si>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</si>
  <si>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</si>
  <si>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</si>
  <si>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</si>
  <si>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</si>
  <si>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</si>
  <si>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</si>
  <si>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</si>
  <si>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</si>
  <si>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</si>
  <si>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</si>
  <si>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</si>
  <si>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</si>
  <si>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</si>
  <si>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</si>
  <si>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</si>
  <si>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</si>
  <si>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</si>
  <si>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</si>
  <si>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</si>
  <si>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</si>
  <si>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</si>
  <si>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</si>
  <si>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</si>
  <si>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</si>
  <si>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</si>
  <si>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</si>
  <si>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</si>
  <si>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</si>
  <si>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</si>
  <si>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</si>
  <si>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</si>
  <si>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</si>
  <si>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</si>
  <si>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</si>
  <si>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</si>
  <si>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</si>
  <si>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</si>
  <si>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</si>
  <si>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</si>
  <si>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</si>
  <si>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</si>
  <si>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</si>
  <si>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</si>
  <si>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</si>
  <si>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</si>
  <si>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</si>
  <si>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</si>
  <si>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</si>
  <si>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</si>
  <si>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</si>
  <si>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</si>
  <si>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</si>
  <si>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</si>
  <si>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</si>
  <si>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</si>
  <si>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</si>
  <si>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</si>
  <si>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</si>
  <si>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</si>
  <si>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</si>
  <si>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</si>
  <si>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</si>
  <si>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</si>
  <si>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</si>
  <si>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</si>
  <si>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</si>
  <si>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</si>
  <si>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</si>
  <si>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</si>
  <si>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</si>
  <si>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</si>
  <si>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</si>
  <si>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</si>
  <si>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</si>
  <si>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</si>
  <si>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</si>
  <si>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</si>
  <si>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</si>
  <si>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</si>
  <si>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</si>
  <si>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</si>
  <si>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</si>
  <si>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</si>
  <si>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</si>
  <si>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</si>
  <si>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</si>
  <si>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</si>
  <si>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</si>
  <si>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</si>
  <si>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</si>
  <si>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</si>
  <si>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</si>
  <si>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</si>
  <si>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</si>
  <si>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</si>
  <si>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</si>
  <si>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</si>
  <si>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</si>
  <si>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</si>
  <si>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</si>
  <si>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</si>
  <si>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</si>
  <si>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</si>
  <si>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</si>
  <si>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</si>
  <si>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</si>
  <si>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</si>
  <si>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</si>
  <si>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</si>
  <si>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</si>
  <si>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</si>
  <si>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</si>
  <si>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</si>
  <si>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</si>
  <si>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</si>
  <si>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</si>
  <si>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</si>
  <si>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</si>
  <si>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</si>
  <si>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</si>
  <si>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</si>
  <si>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</si>
  <si>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</si>
  <si>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</si>
  <si>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</si>
  <si>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</si>
  <si>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</si>
  <si>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</si>
  <si>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</si>
  <si>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</si>
  <si>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</si>
  <si>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</si>
  <si>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</si>
  <si>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</si>
  <si>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</si>
  <si>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</si>
  <si>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</si>
  <si>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</si>
  <si>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</si>
  <si>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</si>
  <si>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</si>
  <si>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</si>
  <si>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</si>
  <si>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</si>
  <si>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</si>
  <si>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</si>
  <si>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</si>
  <si>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</si>
  <si>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</si>
  <si>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</si>
  <si>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</si>
  <si>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</si>
  <si>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</si>
  <si>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</si>
  <si>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</si>
  <si>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</si>
  <si>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</si>
  <si>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</si>
  <si>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</si>
  <si>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</si>
  <si>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</si>
  <si>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</si>
  <si>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</si>
  <si>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</si>
  <si>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</si>
  <si>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</si>
  <si>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</si>
  <si>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</si>
  <si>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</si>
  <si>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</si>
  <si>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</si>
  <si>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</si>
  <si>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</si>
  <si>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</si>
  <si>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</si>
  <si>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</si>
  <si>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</si>
  <si>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</si>
  <si>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</si>
  <si>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</si>
  <si>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</si>
  <si>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</si>
  <si>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</si>
  <si>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</si>
  <si>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</si>
  <si>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</si>
  <si>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</si>
  <si>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</si>
  <si>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</si>
  <si>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</si>
  <si>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</si>
  <si>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</si>
  <si>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</si>
  <si>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</si>
  <si>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</si>
  <si>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</si>
  <si>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</si>
  <si>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</si>
  <si>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</si>
  <si>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</si>
  <si>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</si>
  <si>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</si>
  <si>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</si>
  <si>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</si>
  <si>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</si>
  <si>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</si>
  <si>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</si>
  <si>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</si>
  <si>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</si>
  <si>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</si>
  <si>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</si>
  <si>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</si>
  <si>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</si>
  <si>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</si>
  <si>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</si>
  <si>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</si>
  <si>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</si>
  <si>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</si>
  <si>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</si>
  <si>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</si>
  <si>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</si>
  <si>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</si>
  <si>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</si>
  <si>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</si>
  <si>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</si>
  <si>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</si>
  <si>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</si>
  <si>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</si>
  <si>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</si>
  <si>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</si>
  <si>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</si>
  <si>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</si>
  <si>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</si>
  <si>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</si>
  <si>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</si>
  <si>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</si>
  <si>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</si>
  <si>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</si>
  <si>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</si>
  <si>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</si>
  <si>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</si>
  <si>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</si>
  <si>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</si>
  <si>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</si>
  <si>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</si>
  <si>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</si>
  <si>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</si>
  <si>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</si>
  <si>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</si>
  <si>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</si>
  <si>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</si>
  <si>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</si>
  <si>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</si>
  <si>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</si>
  <si>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</si>
  <si>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</si>
  <si>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</si>
  <si>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</si>
  <si>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</si>
  <si>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</si>
  <si>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</si>
  <si>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</si>
  <si>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</si>
  <si>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</si>
  <si>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</si>
  <si>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</si>
  <si>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</si>
  <si>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</si>
  <si>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</si>
  <si>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</si>
  <si>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</si>
  <si>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</si>
  <si>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</si>
  <si>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</si>
  <si>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</si>
  <si>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</si>
  <si>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</si>
  <si>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</si>
  <si>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</si>
  <si>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</si>
  <si>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</si>
  <si>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</si>
  <si>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</si>
  <si>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</si>
  <si>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</si>
  <si>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</si>
  <si>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</si>
  <si>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</si>
  <si>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</si>
  <si>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</si>
  <si>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</si>
  <si>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</si>
  <si>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</si>
  <si>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</si>
  <si>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</si>
  <si>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</si>
  <si>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</si>
  <si>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</si>
  <si>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</si>
  <si>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</si>
  <si>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</si>
  <si>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</si>
  <si>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</si>
  <si>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</si>
  <si>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</si>
  <si>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</si>
  <si>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</si>
  <si>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</si>
  <si>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</si>
  <si>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</si>
  <si>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</si>
  <si>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</si>
  <si>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</si>
  <si>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</si>
  <si>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</si>
  <si>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</si>
  <si>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</si>
  <si>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</si>
  <si>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</si>
  <si>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</si>
  <si>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</si>
  <si>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</si>
  <si>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</si>
  <si>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</si>
  <si>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</si>
  <si>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</si>
  <si>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</si>
  <si>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</si>
  <si>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</si>
  <si>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</si>
  <si>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</si>
  <si>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</si>
  <si>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</si>
  <si>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</si>
  <si>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</si>
  <si>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</si>
  <si>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</si>
  <si>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</si>
  <si>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</si>
  <si>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</si>
  <si>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</si>
  <si>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</si>
  <si>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</si>
  <si>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</si>
  <si>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</si>
  <si>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</si>
  <si>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</si>
  <si>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</si>
  <si>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</si>
  <si>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</si>
  <si>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</si>
  <si>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</si>
  <si>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</si>
  <si>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</si>
  <si>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</si>
  <si>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</si>
  <si>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</si>
  <si>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</si>
  <si>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</si>
  <si>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</si>
  <si>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</si>
  <si>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</si>
  <si>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</si>
  <si>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</si>
  <si>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</si>
  <si>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</si>
  <si>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</si>
  <si>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</si>
  <si>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</si>
  <si>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</si>
  <si>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</si>
  <si>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</si>
  <si>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</si>
  <si>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</si>
  <si>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</si>
  <si>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</si>
  <si>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</si>
  <si>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</si>
  <si>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</si>
  <si>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</si>
  <si>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</si>
  <si>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</si>
  <si>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</si>
  <si>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</si>
  <si>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</si>
  <si>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</si>
  <si>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</si>
  <si>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</si>
  <si>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</si>
  <si>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</si>
  <si>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</si>
  <si>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</si>
  <si>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</si>
  <si>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</si>
  <si>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</si>
  <si>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</si>
  <si>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</si>
  <si>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</si>
  <si>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</si>
  <si>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</si>
  <si>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</si>
  <si>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</si>
  <si>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</si>
  <si>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</si>
  <si>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</si>
  <si>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</si>
  <si>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</si>
  <si>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</si>
  <si>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</si>
  <si>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</si>
  <si>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</si>
  <si>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</si>
  <si>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</si>
  <si>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</si>
  <si>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</si>
  <si>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</si>
  <si>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</si>
  <si>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</si>
  <si>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</si>
  <si>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</si>
  <si>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</si>
  <si>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</si>
  <si>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</si>
  <si>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</si>
  <si>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</si>
  <si>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</si>
  <si>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</si>
  <si>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</si>
  <si>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</si>
  <si>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</si>
  <si>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</si>
  <si>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</si>
  <si>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</si>
  <si>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</si>
  <si>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</si>
  <si>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</si>
  <si>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</si>
  <si>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</si>
  <si>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</si>
  <si>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</si>
  <si>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</si>
  <si>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</si>
  <si>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</si>
  <si>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</si>
  <si>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</si>
  <si>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</si>
  <si>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</si>
  <si>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</si>
  <si>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</si>
  <si>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</si>
  <si>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</si>
  <si>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</si>
  <si>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</si>
  <si>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</si>
  <si>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</si>
  <si>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</si>
  <si>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</si>
  <si>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</si>
  <si>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</si>
  <si>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</si>
  <si>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</si>
  <si>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</si>
  <si>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</si>
  <si>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</si>
  <si>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</si>
  <si>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</si>
  <si>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</si>
  <si>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</si>
  <si>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</si>
  <si>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</si>
  <si>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</si>
  <si>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</si>
  <si>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</si>
  <si>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</si>
  <si>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</si>
  <si>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</si>
  <si>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</si>
  <si>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</si>
  <si>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</si>
  <si>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</si>
  <si>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</si>
  <si>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</si>
  <si>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</si>
  <si>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</si>
  <si>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</si>
  <si>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</si>
  <si>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</si>
  <si>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</si>
  <si>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</si>
  <si>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</si>
  <si>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</si>
  <si>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</si>
  <si>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</si>
  <si>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</si>
  <si>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</si>
  <si>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</si>
  <si>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</si>
  <si>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</si>
  <si>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</si>
  <si>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</si>
  <si>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</si>
  <si>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</si>
  <si>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</si>
  <si>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</si>
  <si>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</si>
  <si>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</si>
  <si>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</si>
  <si>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</si>
  <si>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</si>
  <si>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</si>
  <si>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</si>
  <si>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</si>
  <si>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</si>
  <si>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</si>
  <si>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</si>
  <si>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</si>
  <si>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</si>
  <si>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</si>
  <si>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</si>
  <si>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</si>
  <si>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</si>
  <si>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</si>
  <si>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</si>
  <si>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</si>
  <si>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</si>
  <si>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</si>
  <si>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</si>
  <si>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</si>
  <si>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</si>
  <si>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</si>
  <si>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</si>
  <si>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</si>
  <si>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</si>
  <si>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</si>
  <si>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</si>
  <si>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</si>
  <si>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</si>
  <si>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</si>
  <si>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</si>
  <si>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</si>
  <si>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</si>
  <si>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</si>
  <si>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</si>
  <si>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</si>
  <si>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</si>
  <si>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</si>
  <si>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</si>
  <si>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</si>
  <si>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</si>
  <si>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</si>
  <si>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</si>
  <si>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</si>
  <si>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</si>
  <si>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</si>
  <si>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</si>
  <si>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</si>
  <si>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</si>
  <si>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</si>
  <si>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</si>
  <si>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</si>
  <si>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</si>
  <si>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</si>
  <si>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</si>
  <si>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</si>
  <si>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</si>
  <si>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</si>
  <si>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</si>
  <si>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</si>
  <si>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</si>
  <si>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</si>
  <si>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</si>
  <si>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</si>
  <si>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</si>
  <si>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</si>
  <si>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</si>
  <si>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</si>
  <si>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</si>
  <si>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</si>
  <si>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</si>
  <si>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</si>
  <si>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</si>
  <si>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</si>
  <si>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</si>
  <si>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</si>
  <si>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</si>
  <si>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</si>
  <si>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</si>
  <si>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</si>
  <si>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</si>
  <si>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</si>
  <si>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</si>
  <si>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</si>
  <si>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</si>
  <si>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</si>
  <si>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</si>
  <si>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</si>
  <si>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</si>
  <si>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</si>
  <si>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</si>
  <si>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</si>
  <si>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</si>
  <si>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</si>
  <si>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</si>
  <si>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</si>
  <si>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</si>
  <si>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</si>
  <si>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</si>
  <si>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</si>
  <si>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</si>
  <si>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</si>
  <si>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</si>
  <si>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</si>
  <si>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</si>
  <si>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</si>
  <si>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</si>
  <si>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</si>
  <si>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</si>
  <si>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</si>
  <si>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</si>
  <si>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</si>
  <si>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</si>
  <si>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</si>
  <si>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</si>
  <si>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</si>
  <si>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</si>
  <si>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</si>
  <si>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</si>
  <si>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</si>
  <si>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</si>
  <si>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</si>
  <si>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</si>
  <si>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</si>
  <si>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</si>
  <si>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</si>
  <si>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</si>
  <si>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</si>
  <si>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</si>
  <si>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</si>
  <si>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</si>
  <si>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</si>
  <si>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</si>
  <si>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</si>
  <si>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</si>
  <si>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</si>
  <si>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</si>
  <si>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</si>
  <si>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</si>
  <si>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</si>
  <si>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</si>
  <si>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</si>
  <si>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</si>
  <si>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</si>
  <si>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</si>
  <si>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</si>
  <si>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</si>
  <si>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</si>
  <si>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</si>
  <si>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</si>
  <si>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</si>
  <si>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</si>
  <si>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</si>
  <si>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</si>
  <si>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</si>
  <si>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</si>
  <si>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</si>
  <si>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</si>
  <si>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</si>
  <si>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</si>
  <si>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</si>
  <si>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</si>
  <si>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</si>
  <si>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</si>
  <si>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</si>
  <si>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</si>
  <si>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</si>
  <si>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</si>
  <si>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</si>
  <si>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</si>
  <si>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</si>
  <si>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</si>
  <si>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</si>
  <si>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</si>
  <si>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</si>
  <si>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</si>
  <si>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</si>
  <si>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</si>
  <si>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</si>
  <si>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</si>
  <si>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</si>
  <si>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</si>
  <si>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</si>
  <si>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</si>
  <si>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</si>
  <si>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</si>
  <si>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</si>
  <si>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</si>
  <si>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</si>
  <si>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</si>
  <si>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</si>
  <si>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</si>
  <si>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</si>
  <si>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</si>
  <si>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</si>
  <si>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</si>
  <si>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</si>
  <si>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</si>
  <si>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</si>
  <si>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</si>
  <si>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</si>
  <si>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</si>
  <si>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</si>
  <si>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</si>
  <si>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</si>
  <si>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</si>
  <si>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</si>
  <si>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</si>
  <si>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</si>
  <si>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</si>
  <si>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</si>
  <si>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</si>
  <si>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</si>
  <si>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</si>
  <si>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</si>
  <si>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</si>
  <si>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</si>
  <si>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</si>
  <si>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</si>
  <si>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</si>
  <si>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</si>
  <si>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</si>
  <si>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</si>
  <si>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</si>
  <si>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</si>
  <si>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</si>
  <si>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</si>
  <si>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</si>
  <si>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</si>
  <si>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</si>
  <si>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</si>
  <si>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</si>
  <si>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</si>
  <si>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</si>
  <si>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</si>
  <si>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</si>
  <si>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</si>
  <si>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</si>
  <si>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</si>
  <si>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</si>
  <si>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</si>
  <si>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</si>
  <si>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</si>
  <si>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</si>
  <si>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</si>
  <si>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</si>
  <si>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</si>
  <si>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</si>
  <si>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</si>
  <si>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</si>
  <si>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</si>
  <si>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</si>
  <si>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</si>
  <si>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</si>
  <si>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</si>
  <si>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</si>
  <si>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</si>
  <si>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</si>
  <si>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</si>
  <si>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</si>
  <si>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</si>
  <si>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</si>
  <si>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</si>
  <si>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</si>
  <si>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</si>
  <si>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</si>
  <si>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</si>
  <si>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</si>
  <si>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</si>
  <si>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</si>
  <si>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</si>
  <si>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</si>
  <si>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</si>
  <si>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</si>
  <si>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</si>
  <si>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</si>
  <si>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</si>
  <si>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</si>
  <si>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</si>
  <si>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</si>
  <si>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</si>
  <si>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</si>
  <si>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</si>
  <si>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</si>
  <si>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</si>
  <si>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</si>
  <si>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</si>
  <si>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</si>
  <si>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</si>
  <si>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</si>
  <si>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</si>
  <si>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</si>
  <si>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</si>
  <si>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</si>
  <si>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</si>
  <si>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</si>
  <si>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</si>
  <si>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</si>
  <si>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</si>
  <si>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</si>
  <si>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</si>
  <si>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</si>
  <si>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</si>
  <si>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</si>
  <si>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</si>
  <si>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</si>
  <si>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</si>
  <si>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</si>
  <si>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</si>
  <si>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</si>
  <si>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</si>
  <si>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</si>
  <si>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</si>
  <si>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</si>
  <si>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</si>
  <si>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</si>
  <si>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</si>
  <si>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</si>
  <si>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</si>
  <si>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</si>
  <si>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</si>
  <si>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</si>
  <si>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</si>
  <si>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</si>
  <si>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</si>
  <si>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</si>
  <si>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</si>
  <si>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</si>
  <si>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</si>
  <si>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</si>
  <si>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</si>
  <si>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</si>
  <si>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</si>
  <si>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</si>
  <si>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</si>
  <si>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</si>
  <si>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</si>
  <si>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</si>
  <si>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</si>
  <si>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</si>
  <si>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</si>
  <si>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</si>
  <si>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</si>
  <si>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</si>
  <si>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</si>
  <si>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</si>
  <si>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</si>
  <si>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</si>
  <si>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</si>
  <si>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</si>
  <si>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</si>
  <si>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</si>
  <si>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</si>
  <si>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</si>
  <si>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</si>
  <si>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</si>
  <si>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</si>
  <si>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</si>
  <si>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</si>
  <si>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</si>
  <si>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</si>
  <si>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</si>
  <si>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</si>
  <si>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</si>
  <si>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</si>
  <si>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</si>
  <si>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</si>
  <si>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</si>
  <si>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</si>
  <si>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</si>
  <si>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</si>
  <si>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</si>
  <si>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</si>
  <si>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</si>
  <si>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</si>
  <si>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</si>
  <si>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</si>
  <si>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</si>
  <si>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</si>
  <si>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</si>
  <si>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</si>
  <si>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</si>
  <si>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</si>
  <si>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</si>
  <si>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</si>
  <si>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</si>
  <si>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</si>
  <si>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</si>
  <si>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</si>
  <si>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</si>
  <si>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</si>
  <si>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</si>
  <si>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</si>
  <si>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</si>
  <si>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</si>
  <si>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</si>
  <si>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</si>
  <si>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</si>
  <si>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</si>
  <si>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</si>
  <si>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</si>
  <si>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</si>
  <si>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</si>
  <si>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</si>
  <si>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</si>
  <si>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</si>
  <si>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</si>
  <si>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</si>
  <si>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</si>
  <si>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</si>
  <si>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</si>
  <si>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</si>
  <si>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</si>
  <si>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</si>
  <si>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</si>
  <si>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</si>
  <si>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</si>
  <si>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</si>
  <si>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</si>
  <si>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</si>
  <si>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</si>
  <si>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</si>
  <si>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</si>
  <si>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</si>
  <si>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</si>
  <si>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</si>
  <si>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</si>
  <si>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</si>
  <si>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</si>
  <si>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</si>
  <si>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</si>
  <si>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</si>
  <si>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</si>
  <si>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</si>
  <si>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</si>
  <si>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</si>
  <si>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</si>
  <si>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</si>
  <si>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</si>
  <si>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</si>
  <si>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</si>
  <si>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</si>
  <si>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</si>
  <si>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</si>
  <si>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</si>
  <si>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</si>
  <si>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</si>
  <si>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</si>
  <si>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</si>
  <si>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</si>
  <si>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</si>
  <si>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</si>
  <si>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</si>
  <si>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</si>
  <si>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</si>
  <si>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</si>
  <si>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</si>
  <si>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</si>
  <si>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</si>
  <si>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</si>
  <si>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</si>
  <si>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</si>
  <si>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</si>
  <si>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</si>
  <si>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</si>
  <si>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</si>
  <si>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</si>
  <si>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</si>
  <si>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</si>
  <si>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</si>
  <si>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</si>
  <si>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</si>
  <si>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</si>
  <si>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</si>
  <si>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</si>
  <si>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</si>
  <si>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</si>
  <si>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</si>
  <si>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</si>
  <si>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</si>
  <si>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</si>
  <si>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</si>
  <si>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</si>
  <si>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</si>
  <si>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</si>
  <si>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</si>
  <si>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</si>
  <si>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</si>
  <si>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</si>
  <si>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</si>
  <si>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</si>
  <si>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</si>
  <si>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</si>
  <si>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</si>
  <si>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</si>
  <si>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</si>
  <si>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</si>
  <si>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</si>
  <si>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</si>
  <si>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</si>
  <si>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</si>
  <si>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</si>
  <si>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</si>
  <si>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</si>
  <si>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</si>
  <si>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</si>
  <si>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</si>
  <si>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</si>
  <si>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</si>
  <si>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</si>
  <si>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</si>
  <si>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</si>
  <si>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</si>
  <si>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</si>
  <si>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</si>
  <si>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</si>
  <si>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</si>
  <si>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</si>
  <si>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</si>
  <si>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</si>
  <si>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</si>
  <si>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</si>
  <si>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</si>
  <si>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</si>
  <si>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</si>
  <si>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</si>
  <si>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</si>
  <si>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</si>
  <si>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</si>
  <si>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</si>
  <si>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</si>
  <si>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</si>
  <si>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</si>
  <si>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</si>
  <si>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</si>
  <si>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</si>
  <si>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</si>
  <si>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</si>
  <si>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</si>
  <si>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</si>
  <si>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</si>
  <si>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</si>
  <si>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</si>
  <si>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</si>
  <si>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</si>
  <si>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</si>
  <si>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</si>
  <si>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</si>
  <si>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</si>
  <si>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</si>
  <si>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</si>
  <si>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</si>
  <si>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</si>
  <si>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</si>
  <si>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</si>
  <si>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</si>
  <si>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</si>
  <si>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</si>
  <si>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</si>
  <si>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</si>
  <si>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</si>
  <si>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</si>
  <si>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</si>
  <si>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</si>
  <si>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</si>
  <si>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</si>
  <si>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</si>
  <si>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</si>
  <si>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</si>
  <si>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</si>
  <si>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</si>
  <si>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</si>
  <si>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</si>
  <si>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</si>
  <si>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</si>
  <si>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</si>
  <si>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</si>
  <si>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</si>
  <si>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</si>
  <si>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</si>
  <si>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</si>
  <si>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</si>
  <si>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</si>
  <si>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</si>
  <si>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</si>
  <si>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</si>
  <si>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</si>
  <si>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</si>
  <si>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</si>
  <si>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</si>
  <si>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</si>
  <si>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</si>
  <si>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</si>
  <si>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</si>
  <si>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</si>
  <si>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</si>
  <si>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</si>
  <si>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</si>
  <si>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</si>
  <si>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</si>
  <si>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</si>
  <si>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</si>
  <si>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</si>
  <si>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</si>
  <si>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</si>
  <si>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</si>
  <si>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</si>
  <si>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</si>
  <si>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</si>
  <si>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</si>
  <si>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</si>
  <si>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</si>
  <si>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</si>
  <si>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</si>
  <si>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</si>
  <si>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</si>
  <si>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</si>
  <si>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</si>
  <si>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</si>
  <si>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</si>
  <si>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</si>
  <si>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</si>
  <si>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</si>
  <si>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</si>
  <si>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</si>
  <si>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</si>
  <si>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</si>
  <si>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</si>
  <si>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</si>
  <si>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</si>
  <si>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</si>
  <si>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</si>
  <si>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</si>
  <si>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</si>
  <si>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</si>
  <si>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</si>
  <si>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</si>
  <si>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</si>
  <si>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</si>
  <si>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</si>
  <si>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</si>
  <si>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</si>
  <si>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</si>
  <si>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</si>
  <si>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</si>
  <si>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</si>
  <si>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</si>
  <si>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</si>
  <si>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</si>
  <si>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</si>
  <si>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</si>
  <si>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</si>
  <si>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</si>
  <si>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</si>
  <si>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</si>
  <si>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</si>
  <si>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</si>
  <si>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</si>
  <si>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</si>
  <si>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</si>
  <si>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</si>
  <si>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</si>
  <si>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</si>
  <si>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</si>
  <si>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</si>
  <si>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</si>
  <si>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</si>
  <si>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</si>
  <si>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</si>
  <si>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</si>
  <si>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</si>
  <si>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</si>
  <si>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</si>
  <si>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</si>
  <si>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</si>
  <si>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</si>
  <si>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</si>
  <si>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</si>
  <si>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</si>
  <si>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</si>
  <si>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</si>
  <si>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</si>
  <si>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</si>
  <si>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</si>
  <si>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</si>
  <si>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</si>
  <si>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</si>
  <si>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</si>
  <si>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</si>
  <si>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</si>
  <si>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</si>
  <si>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</si>
  <si>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</si>
  <si>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</si>
  <si>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</si>
  <si>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</si>
  <si>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</si>
  <si>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</si>
  <si>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</si>
  <si>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</si>
  <si>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</si>
  <si>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</si>
  <si>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</si>
  <si>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</si>
  <si>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</si>
  <si>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</si>
  <si>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</si>
  <si>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</si>
  <si>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</si>
  <si>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</si>
  <si>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</si>
  <si>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</si>
  <si>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</si>
  <si>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</si>
  <si>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</si>
  <si>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</si>
  <si>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</si>
  <si>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</si>
  <si>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</si>
  <si>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</si>
  <si>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</si>
  <si>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</si>
  <si>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</si>
  <si>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</si>
  <si>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</si>
  <si>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</si>
  <si>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</si>
  <si>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</si>
  <si>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</si>
  <si>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</si>
  <si>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</si>
  <si>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</si>
  <si>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</si>
  <si>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</si>
  <si>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</si>
  <si>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</si>
  <si>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</si>
  <si>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</si>
  <si>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</si>
  <si>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</si>
  <si>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</si>
  <si>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</si>
  <si>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</si>
  <si>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</si>
  <si>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</si>
  <si>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</si>
  <si>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</si>
  <si>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</si>
  <si>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</si>
  <si>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</si>
  <si>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</si>
  <si>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</si>
  <si>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</si>
  <si>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</si>
  <si>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</si>
  <si>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</si>
  <si>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</si>
  <si>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</si>
  <si>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</si>
  <si>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</si>
  <si>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</si>
  <si>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</si>
  <si>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</si>
  <si>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</si>
  <si>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</si>
  <si>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</si>
  <si>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</si>
  <si>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</si>
  <si>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</si>
  <si>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</si>
  <si>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</si>
  <si>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</si>
  <si>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</si>
  <si>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</si>
  <si>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</si>
  <si>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</si>
  <si>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</si>
  <si>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</si>
  <si>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</si>
  <si>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</si>
  <si>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</si>
  <si>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</si>
  <si>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</si>
  <si>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</si>
  <si>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</si>
  <si>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</si>
  <si>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</si>
  <si>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</si>
  <si>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</si>
  <si>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</si>
  <si>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</si>
  <si>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</si>
  <si>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</si>
  <si>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</si>
  <si>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</si>
  <si>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</si>
  <si>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</si>
  <si>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</si>
  <si>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</si>
  <si>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</si>
  <si>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</si>
  <si>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</si>
  <si>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</si>
  <si>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</si>
  <si>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</si>
  <si>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</si>
  <si>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</si>
  <si>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</si>
  <si>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</si>
  <si>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</si>
  <si>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</si>
  <si>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</si>
  <si>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</si>
  <si>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</si>
  <si>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</si>
  <si>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</si>
  <si>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</si>
  <si>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</si>
  <si>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</si>
  <si>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</si>
  <si>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</si>
  <si>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</si>
  <si>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</si>
  <si>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</si>
  <si>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</si>
  <si>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</si>
  <si>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</si>
  <si>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</si>
  <si>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</si>
  <si>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</si>
  <si>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</si>
  <si>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</si>
  <si>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</si>
  <si>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</si>
  <si>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</si>
  <si>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</si>
  <si>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</si>
  <si>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</si>
  <si>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</si>
  <si>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</si>
  <si>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</si>
  <si>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</si>
  <si>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</si>
  <si>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</si>
  <si>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</si>
  <si>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</si>
  <si>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</si>
  <si>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</si>
  <si>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</si>
  <si>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</si>
  <si>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</si>
  <si>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</si>
  <si>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</si>
  <si>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</si>
  <si>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</si>
  <si>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</si>
  <si>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</si>
  <si>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</si>
  <si>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</si>
  <si>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</si>
  <si>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</si>
  <si>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</si>
  <si>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</si>
  <si>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</si>
  <si>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</si>
  <si>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</si>
  <si>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</si>
  <si>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</si>
  <si>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</si>
  <si>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</si>
  <si>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</si>
  <si>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</si>
  <si>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</si>
  <si>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</si>
  <si>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</si>
  <si>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</si>
  <si>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</si>
  <si>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</si>
  <si>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</si>
  <si>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</si>
  <si>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</si>
  <si>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</si>
  <si>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</si>
  <si>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</si>
  <si>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</si>
  <si>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</si>
  <si>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</si>
  <si>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</si>
  <si>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</si>
  <si>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</si>
  <si>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</si>
  <si>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</si>
  <si>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</si>
  <si>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</si>
  <si>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</si>
  <si>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</si>
  <si>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</si>
  <si>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</si>
  <si>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</si>
  <si>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</si>
  <si>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</si>
  <si>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</si>
  <si>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</si>
  <si>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</si>
  <si>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</si>
  <si>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</si>
  <si>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</si>
  <si>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</si>
  <si>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</si>
  <si>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</si>
  <si>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</si>
  <si>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</si>
  <si>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</si>
  <si>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</si>
  <si>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</si>
  <si>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</si>
  <si>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</si>
  <si>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</si>
  <si>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</si>
  <si>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</si>
  <si>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</si>
  <si>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</si>
  <si>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</si>
  <si>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</si>
  <si>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</si>
  <si>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</si>
  <si>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</si>
  <si>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</si>
  <si>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</si>
  <si>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</si>
  <si>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</si>
  <si>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</si>
  <si>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</si>
  <si>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</si>
  <si>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</si>
  <si>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</si>
  <si>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</si>
  <si>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</si>
  <si>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</si>
  <si>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</si>
  <si>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</si>
  <si>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</si>
  <si>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</si>
  <si>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</si>
  <si>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</si>
  <si>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</si>
  <si>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</si>
  <si>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</si>
  <si>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</si>
  <si>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</si>
  <si>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</si>
  <si>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</si>
  <si>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</si>
  <si>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</si>
  <si>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</si>
  <si>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</si>
  <si>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</si>
  <si>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</si>
  <si>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</si>
  <si>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</si>
  <si>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</si>
  <si>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</si>
  <si>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</si>
  <si>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</si>
  <si>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</si>
  <si>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</si>
  <si>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</si>
  <si>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</si>
  <si>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</si>
  <si>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</si>
  <si>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</si>
  <si>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</si>
  <si>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</si>
  <si>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</si>
  <si>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</si>
  <si>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</si>
  <si>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</si>
  <si>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</si>
  <si>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</si>
  <si>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</si>
  <si>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</si>
  <si>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</si>
  <si>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</si>
  <si>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</si>
  <si>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</si>
  <si>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</si>
  <si>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</si>
  <si>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</si>
  <si>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</si>
  <si>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</si>
  <si>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</si>
  <si>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</si>
  <si>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</si>
  <si>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</si>
  <si>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</si>
  <si>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</si>
  <si>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</si>
  <si>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</si>
  <si>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</si>
  <si>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</si>
  <si>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</si>
  <si>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</si>
  <si>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</si>
  <si>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</si>
  <si>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</si>
  <si>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</si>
  <si>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</si>
  <si>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</si>
  <si>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</si>
  <si>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</si>
  <si>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</si>
  <si>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</si>
  <si>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</si>
  <si>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</si>
  <si>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</si>
  <si>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</si>
  <si>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</si>
  <si>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</si>
  <si>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</si>
  <si>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</si>
  <si>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</si>
  <si>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</si>
  <si>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</si>
  <si>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</si>
  <si>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</si>
  <si>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</si>
  <si>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</si>
  <si>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</si>
  <si>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</si>
  <si>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</si>
  <si>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</si>
  <si>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</si>
  <si>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</si>
  <si>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</si>
  <si>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</si>
  <si>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</si>
  <si>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</si>
  <si>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</si>
  <si>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</si>
  <si>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</si>
  <si>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</si>
  <si>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</si>
  <si>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</si>
  <si>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</si>
  <si>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</si>
  <si>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</si>
  <si>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</si>
  <si>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</si>
  <si>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</si>
  <si>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</si>
  <si>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</si>
  <si>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</si>
  <si>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</si>
  <si>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</si>
  <si>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</si>
  <si>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</si>
  <si>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</si>
  <si>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</si>
  <si>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</si>
  <si>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</si>
  <si>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</si>
  <si>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</si>
  <si>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</si>
  <si>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</si>
  <si>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</si>
  <si>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</si>
  <si>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</si>
  <si>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</si>
  <si>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</si>
  <si>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</si>
  <si>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</si>
  <si>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</si>
  <si>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</si>
  <si>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</si>
  <si>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</si>
  <si>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</si>
  <si>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</si>
  <si>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</si>
  <si>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</si>
  <si>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</si>
  <si>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</si>
  <si>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</si>
  <si>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</si>
  <si>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</si>
  <si>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</si>
  <si>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</si>
  <si>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</si>
  <si>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</si>
  <si>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</si>
  <si>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</si>
  <si>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</si>
  <si>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</si>
  <si>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</si>
  <si>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</si>
  <si>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</si>
  <si>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</si>
  <si>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</si>
  <si>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</si>
  <si>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</si>
  <si>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</si>
  <si>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</si>
  <si>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</si>
  <si>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</si>
  <si>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</si>
  <si>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</si>
  <si>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</si>
  <si>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</si>
  <si>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</si>
  <si>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</si>
  <si>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</si>
  <si>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</si>
  <si>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</si>
  <si>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</si>
  <si>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</si>
  <si>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</si>
  <si>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</si>
  <si>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</si>
  <si>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</si>
  <si>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</si>
  <si>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</si>
  <si>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</si>
  <si>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</si>
  <si>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</si>
  <si>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</si>
  <si>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</si>
  <si>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</si>
  <si>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</si>
  <si>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</si>
  <si>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</si>
  <si>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</si>
  <si>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</si>
  <si>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</si>
  <si>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</si>
  <si>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</si>
  <si>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</si>
  <si>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</si>
  <si>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</si>
  <si>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</si>
  <si>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</si>
  <si>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</si>
  <si>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</si>
  <si>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</si>
  <si>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</si>
  <si>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</si>
  <si>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</si>
  <si>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</si>
  <si>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</si>
  <si>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</si>
  <si>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</si>
  <si>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</si>
  <si>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</si>
  <si>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</si>
  <si>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</si>
  <si>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</si>
  <si>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</si>
  <si>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</si>
  <si>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</si>
  <si>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</si>
  <si>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</si>
  <si>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</si>
  <si>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</si>
  <si>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</si>
  <si>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</si>
  <si>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</si>
  <si>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</si>
  <si>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</si>
  <si>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</si>
  <si>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</si>
  <si>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</si>
  <si>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</si>
  <si>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</si>
  <si>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</si>
  <si>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</si>
  <si>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</si>
  <si>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</si>
  <si>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</si>
  <si>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</si>
  <si>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</si>
  <si>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</si>
  <si>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</si>
  <si>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</si>
  <si>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</si>
  <si>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</si>
  <si>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</si>
  <si>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</si>
  <si>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</si>
  <si>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</si>
  <si>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</si>
  <si>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</si>
  <si>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</si>
  <si>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</si>
  <si>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</si>
  <si>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</si>
  <si>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</si>
  <si>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</si>
  <si>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</si>
  <si>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</si>
  <si>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</si>
  <si>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</si>
  <si>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</si>
  <si>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</si>
  <si>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</si>
  <si>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</si>
  <si>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</si>
  <si>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</si>
  <si>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</si>
  <si>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</si>
  <si>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</si>
  <si>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</si>
  <si>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</si>
  <si>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</si>
  <si>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</si>
  <si>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</si>
  <si>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</si>
  <si>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</si>
  <si>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</si>
  <si>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</si>
  <si>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</si>
  <si>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</si>
  <si>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</si>
  <si>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</si>
  <si>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</si>
  <si>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</si>
  <si>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</si>
  <si>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</si>
  <si>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</si>
  <si>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</si>
  <si>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</si>
  <si>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</si>
  <si>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</si>
  <si>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</si>
  <si>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</si>
  <si>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</si>
  <si>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</si>
  <si>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</si>
  <si>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</si>
  <si>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</si>
  <si>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</si>
  <si>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</si>
  <si>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</si>
  <si>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</si>
  <si>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</si>
  <si>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</si>
  <si>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</si>
  <si>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</si>
  <si>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</si>
  <si>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</si>
  <si>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</si>
  <si>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</si>
  <si>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</si>
  <si>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</si>
  <si>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</si>
  <si>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</si>
  <si>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</si>
  <si>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</si>
  <si>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</si>
  <si>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</si>
  <si>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</si>
  <si>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</si>
  <si>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</si>
  <si>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</si>
  <si>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</si>
  <si>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</si>
  <si>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</si>
  <si>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</si>
  <si>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</si>
  <si>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</si>
  <si>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</si>
  <si>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</si>
  <si>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</si>
  <si>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</si>
  <si>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</si>
  <si>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</si>
  <si>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</si>
  <si>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</si>
  <si>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</si>
  <si>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</si>
  <si>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</si>
  <si>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</si>
  <si>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</si>
  <si>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</si>
  <si>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</si>
  <si>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</si>
  <si>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</si>
  <si>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</si>
  <si>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</si>
  <si>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</si>
  <si>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</si>
  <si>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</si>
  <si>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</si>
  <si>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</si>
  <si>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</si>
  <si>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</si>
  <si>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</si>
  <si>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</si>
  <si>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</si>
  <si>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</si>
  <si>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</si>
  <si>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</si>
  <si>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</si>
  <si>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</si>
  <si>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</si>
  <si>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</si>
  <si>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</si>
  <si>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</si>
  <si>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</si>
  <si>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</si>
  <si>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</si>
  <si>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</si>
  <si>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</si>
  <si>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</si>
  <si>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</si>
  <si>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</si>
  <si>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</si>
  <si>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</si>
  <si>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</si>
  <si>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</si>
  <si>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</si>
  <si>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</si>
  <si>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</si>
  <si>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</si>
  <si>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</si>
  <si>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</si>
  <si>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</si>
  <si>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</si>
  <si>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</si>
  <si>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</si>
  <si>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</si>
  <si>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</si>
  <si>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</si>
  <si>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</si>
  <si>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</si>
  <si>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</si>
  <si>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</si>
  <si>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</si>
  <si>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</si>
  <si>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</si>
  <si>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</si>
  <si>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</si>
  <si>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</si>
  <si>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</si>
  <si>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</si>
  <si>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</si>
  <si>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</si>
  <si>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</si>
  <si>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</si>
  <si>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</si>
  <si>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</si>
  <si>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</si>
  <si>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</si>
  <si>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</si>
  <si>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</si>
  <si>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</si>
  <si>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</si>
  <si>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</si>
  <si>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</si>
  <si>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</si>
  <si>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</si>
  <si>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</si>
  <si>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</si>
  <si>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</si>
  <si>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</si>
  <si>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</si>
  <si>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</si>
  <si>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</si>
  <si>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</si>
  <si>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</si>
  <si>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</si>
  <si>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</si>
  <si>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</si>
  <si>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</si>
  <si>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</si>
  <si>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</si>
  <si>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</si>
  <si>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</si>
  <si>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</si>
  <si>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</si>
  <si>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</si>
  <si>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</si>
  <si>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</si>
  <si>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</si>
  <si>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</si>
  <si>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</si>
  <si>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</si>
  <si>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</si>
  <si>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</si>
  <si>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</si>
  <si>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</si>
  <si>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</si>
  <si>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</si>
  <si>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</si>
  <si>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</si>
  <si>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</si>
  <si>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</si>
  <si>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</si>
  <si>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</si>
  <si>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</si>
  <si>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</si>
  <si>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</si>
  <si>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</si>
  <si>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</si>
  <si>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</si>
  <si>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</si>
  <si>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</si>
  <si>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</si>
  <si>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</si>
  <si>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</si>
  <si>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</si>
  <si>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</si>
  <si>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</si>
  <si>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</si>
  <si>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</si>
  <si>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</si>
  <si>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</si>
  <si>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</si>
  <si>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</si>
  <si>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</si>
  <si>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</si>
  <si>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</si>
  <si>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</si>
  <si>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</si>
  <si>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</si>
  <si>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</si>
  <si>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</si>
  <si>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</si>
  <si>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</si>
  <si>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</si>
  <si>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</si>
  <si>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</si>
  <si>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</si>
  <si>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</si>
  <si>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</si>
  <si>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</si>
  <si>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</si>
  <si>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</si>
  <si>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</si>
  <si>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</si>
  <si>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</si>
  <si>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</si>
  <si>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</si>
  <si>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</si>
  <si>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</si>
  <si>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</si>
  <si>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</si>
  <si>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</si>
  <si>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</si>
  <si>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</si>
  <si>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</si>
  <si>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</si>
  <si>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</si>
  <si>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</si>
  <si>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</si>
  <si>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</si>
  <si>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</si>
  <si>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</si>
  <si>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</si>
  <si>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</si>
  <si>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</si>
  <si>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</si>
  <si>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</si>
  <si>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</si>
  <si>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</si>
  <si>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</si>
  <si>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</si>
  <si>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</si>
  <si>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</si>
  <si>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</si>
  <si>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</si>
  <si>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</si>
  <si>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</si>
  <si>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</si>
  <si>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</si>
  <si>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</si>
  <si>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</si>
  <si>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</si>
  <si>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</si>
  <si>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</si>
  <si>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</si>
  <si>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</si>
  <si>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</si>
  <si>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</si>
  <si>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</si>
  <si>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</si>
  <si>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</si>
  <si>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</si>
  <si>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</si>
  <si>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</si>
  <si>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</si>
  <si>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</si>
  <si>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</si>
  <si>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</si>
  <si>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</si>
  <si>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</si>
  <si>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</si>
  <si>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</si>
  <si>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</si>
  <si>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</si>
  <si>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</si>
  <si>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</si>
  <si>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</si>
  <si>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</si>
  <si>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</si>
  <si>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</si>
  <si>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</si>
  <si>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</si>
  <si>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</si>
  <si>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</si>
  <si>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</si>
  <si>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</si>
  <si>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</si>
  <si>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</si>
  <si>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</si>
  <si>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</si>
  <si>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</si>
  <si>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</si>
  <si>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</si>
  <si>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</si>
  <si>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</si>
  <si>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</si>
  <si>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</si>
  <si>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</si>
  <si>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</si>
  <si>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</si>
  <si>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</si>
  <si>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</si>
  <si>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</si>
  <si>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</si>
  <si>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</si>
  <si>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</si>
  <si>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</si>
  <si>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</si>
  <si>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</si>
  <si>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</si>
  <si>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</si>
  <si>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</si>
  <si>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</si>
  <si>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</si>
  <si>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</si>
  <si>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</si>
  <si>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</si>
  <si>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</si>
  <si>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</si>
  <si>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</si>
  <si>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</si>
  <si>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</si>
  <si>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</si>
  <si>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</si>
  <si>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</si>
  <si>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</si>
  <si>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</si>
  <si>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</si>
  <si>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</si>
  <si>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</si>
  <si>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</si>
  <si>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</si>
  <si>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</si>
  <si>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</si>
  <si>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</si>
  <si>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</si>
  <si>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</si>
  <si>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</si>
  <si>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</si>
  <si>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</si>
  <si>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</si>
  <si>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</si>
  <si>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</si>
  <si>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</si>
  <si>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</si>
  <si>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</si>
  <si>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</si>
  <si>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</si>
  <si>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</si>
  <si>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</si>
  <si>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</si>
  <si>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</si>
  <si>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</si>
  <si>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</si>
  <si>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</si>
  <si>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</si>
  <si>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</si>
  <si>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</si>
  <si>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</si>
  <si>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</si>
  <si>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</si>
  <si>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</si>
  <si>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</si>
  <si>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</si>
  <si>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</si>
  <si>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</si>
  <si>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</si>
  <si>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</si>
  <si>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</si>
  <si>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</si>
  <si>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</si>
  <si>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</si>
  <si>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</si>
  <si>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</si>
  <si>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</si>
  <si>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</si>
  <si>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</si>
  <si>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</si>
  <si>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</si>
  <si>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</si>
  <si>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</si>
  <si>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</si>
  <si>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</si>
  <si>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</si>
  <si>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</si>
  <si>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</si>
  <si>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</si>
  <si>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</si>
  <si>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</si>
  <si>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</si>
  <si>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</si>
  <si>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</si>
  <si>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</si>
  <si>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</si>
  <si>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</si>
  <si>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</si>
  <si>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</si>
  <si>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</si>
  <si>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</si>
  <si>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</si>
  <si>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</si>
  <si>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</si>
  <si>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</si>
  <si>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</si>
  <si>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</si>
  <si>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</si>
  <si>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</si>
  <si>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</si>
  <si>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</si>
  <si>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</si>
  <si>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</si>
  <si>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</si>
  <si>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</si>
  <si>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</si>
  <si>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</si>
  <si>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</si>
  <si>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</si>
  <si>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</si>
  <si>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</si>
  <si>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</si>
  <si>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</si>
  <si>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</si>
  <si>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</si>
  <si>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</si>
  <si>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</si>
  <si>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</si>
  <si>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</si>
  <si>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</si>
  <si>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</si>
  <si>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</si>
  <si>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</si>
  <si>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</si>
  <si>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</si>
  <si>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</si>
  <si>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</si>
  <si>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</si>
  <si>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</si>
  <si>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</si>
  <si>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</si>
  <si>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</si>
  <si>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</si>
  <si>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</si>
  <si>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</si>
  <si>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</si>
  <si>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</si>
  <si>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</si>
  <si>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</si>
  <si>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</si>
  <si>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</si>
  <si>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</si>
  <si>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</si>
  <si>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</si>
  <si>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</si>
  <si>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</si>
  <si>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</si>
  <si>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</si>
  <si>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</si>
  <si>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</si>
  <si>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</si>
  <si>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</si>
  <si>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</si>
  <si>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</si>
  <si>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</si>
  <si>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</si>
  <si>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</si>
  <si>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</si>
  <si>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</si>
  <si>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</si>
  <si>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</si>
  <si>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</si>
  <si>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</si>
  <si>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</si>
  <si>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</si>
  <si>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</si>
  <si>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</si>
  <si>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</si>
  <si>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</si>
  <si>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</si>
  <si>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</si>
  <si>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</si>
  <si>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</si>
  <si>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</si>
  <si>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</si>
  <si>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</si>
  <si>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</si>
  <si>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</si>
  <si>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</si>
  <si>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</si>
  <si>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</si>
  <si>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</si>
  <si>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</si>
  <si>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</si>
  <si>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</si>
  <si>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</si>
  <si>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</si>
  <si>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</si>
  <si>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</si>
  <si>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</si>
  <si>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</si>
  <si>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</si>
  <si>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</si>
  <si>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</si>
  <si>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</si>
  <si>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</si>
  <si>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</si>
  <si>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</si>
  <si>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</si>
  <si>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</si>
  <si>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</si>
  <si>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</si>
  <si>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</si>
  <si>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</si>
  <si>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</si>
  <si>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</si>
  <si>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</si>
  <si>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</si>
  <si>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</si>
  <si>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</si>
  <si>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</si>
  <si>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</si>
  <si>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</si>
  <si>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</si>
  <si>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</si>
  <si>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</si>
  <si>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</si>
  <si>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</si>
  <si>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</si>
  <si>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</si>
  <si>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</si>
  <si>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</si>
  <si>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</si>
  <si>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</si>
  <si>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</si>
  <si>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</si>
  <si>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</si>
  <si>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</si>
  <si>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</si>
  <si>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</si>
  <si>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</si>
  <si>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</si>
  <si>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</si>
  <si>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</si>
  <si>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</si>
  <si>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</si>
  <si>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</si>
  <si>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</si>
  <si>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</si>
  <si>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</si>
  <si>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</si>
  <si>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</si>
  <si>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</si>
  <si>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</si>
  <si>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</si>
  <si>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</si>
  <si>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</si>
  <si>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</si>
  <si>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</si>
  <si>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</si>
  <si>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</si>
  <si>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</si>
  <si>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</si>
  <si>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</si>
  <si>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</si>
  <si>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</si>
  <si>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</si>
  <si>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</si>
  <si>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</si>
  <si>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</si>
  <si>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</si>
  <si>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</si>
  <si>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</si>
  <si>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</si>
  <si>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</si>
  <si>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</si>
  <si>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</si>
  <si>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</si>
  <si>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</si>
  <si>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</si>
  <si>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</si>
  <si>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</si>
  <si>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</si>
  <si>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</si>
  <si>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</si>
  <si>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</si>
  <si>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</si>
  <si>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</si>
  <si>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</si>
  <si>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</si>
  <si>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</si>
  <si>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</si>
  <si>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</si>
  <si>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</si>
  <si>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</si>
  <si>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</si>
  <si>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</si>
  <si>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</si>
  <si>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</si>
  <si>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</si>
  <si>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</si>
  <si>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</si>
  <si>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</si>
  <si>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</si>
  <si>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</si>
  <si>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</si>
  <si>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</si>
  <si>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</si>
  <si>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</si>
  <si>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</si>
  <si>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</si>
  <si>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</si>
  <si>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</si>
  <si>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</si>
  <si>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</si>
  <si>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</si>
  <si>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</si>
  <si>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</si>
  <si>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</si>
  <si>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</si>
  <si>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</si>
  <si>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</si>
  <si>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</si>
  <si>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</si>
  <si>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</si>
  <si>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</si>
  <si>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</si>
  <si>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</si>
  <si>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</si>
  <si>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</si>
  <si>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</si>
  <si>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</si>
  <si>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</si>
  <si>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</si>
  <si>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</si>
  <si>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</si>
  <si>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</si>
  <si>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</si>
  <si>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</si>
  <si>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</si>
  <si>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</si>
  <si>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</si>
  <si>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</si>
  <si>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</si>
  <si>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</si>
  <si>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</si>
  <si>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</si>
  <si>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</si>
  <si>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</si>
  <si>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</si>
  <si>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</si>
  <si>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</si>
  <si>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</si>
  <si>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</si>
  <si>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</si>
  <si>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</si>
  <si>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</si>
  <si>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</si>
  <si>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</si>
  <si>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</si>
  <si>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</si>
  <si>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</si>
  <si>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</si>
  <si>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</si>
  <si>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</si>
  <si>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</si>
  <si>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</si>
  <si>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</si>
  <si>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</si>
  <si>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</si>
  <si>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</si>
  <si>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</si>
  <si>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</si>
  <si>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</si>
  <si>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</si>
  <si>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</si>
  <si>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</si>
  <si>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</si>
  <si>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</si>
  <si>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</si>
  <si>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</si>
  <si>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</si>
  <si>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</si>
  <si>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</si>
  <si>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</si>
  <si>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</si>
  <si>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</si>
  <si>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</si>
  <si>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</si>
  <si>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</si>
  <si>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</si>
  <si>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</si>
  <si>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</si>
  <si>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</si>
  <si>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</si>
  <si>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</si>
  <si>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</si>
  <si>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</si>
  <si>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</si>
  <si>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</si>
  <si>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</si>
  <si>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</si>
  <si>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</si>
  <si>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</si>
  <si>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</si>
  <si>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</si>
  <si>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</si>
  <si>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</si>
  <si>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</si>
  <si>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</si>
  <si>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</si>
  <si>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</si>
  <si>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</si>
  <si>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</si>
  <si>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</si>
  <si>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</si>
  <si>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</si>
  <si>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</si>
  <si>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</si>
  <si>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</si>
  <si>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</si>
  <si>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</si>
  <si>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</si>
  <si>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</si>
  <si>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</si>
  <si>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</si>
  <si>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</si>
  <si>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</si>
  <si>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</si>
  <si>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</si>
  <si>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</si>
  <si>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</si>
  <si>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</si>
  <si>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</si>
  <si>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</si>
  <si>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</si>
  <si>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</si>
  <si>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</si>
  <si>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</si>
  <si>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</si>
  <si>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</si>
  <si>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</si>
  <si>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</si>
  <si>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</si>
  <si>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</si>
  <si>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</si>
  <si>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</si>
  <si>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</si>
  <si>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</si>
  <si>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</si>
  <si>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</si>
  <si>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</si>
  <si>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</si>
  <si>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</si>
  <si>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</si>
  <si>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</si>
  <si>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</si>
  <si>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</si>
  <si>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</si>
  <si>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</si>
  <si>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</si>
  <si>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</si>
  <si>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</si>
  <si>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</si>
  <si>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</si>
  <si>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</si>
  <si>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</si>
  <si>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</si>
  <si>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</si>
  <si>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</si>
  <si>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</si>
  <si>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</si>
  <si>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</si>
  <si>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</si>
  <si>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</si>
  <si>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</si>
  <si>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</si>
  <si>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</si>
  <si>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</si>
  <si>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</si>
  <si>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</si>
  <si>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</si>
  <si>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</si>
  <si>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</si>
  <si>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</si>
  <si>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</si>
  <si>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</si>
  <si>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</si>
  <si>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</si>
  <si>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</si>
  <si>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</si>
  <si>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</si>
  <si>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</si>
  <si>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</si>
  <si>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</si>
  <si>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</si>
  <si>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</si>
  <si>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</si>
  <si>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</si>
  <si>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</si>
  <si>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</si>
  <si>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</si>
  <si>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</si>
  <si>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</si>
  <si>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</si>
  <si>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</si>
  <si>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</si>
  <si>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</si>
  <si>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</si>
  <si>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</si>
  <si>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</si>
  <si>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</si>
  <si>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</si>
  <si>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</si>
  <si>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</si>
  <si>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</si>
  <si>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</si>
  <si>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</si>
  <si>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</si>
  <si>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</si>
  <si>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</si>
  <si>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</si>
  <si>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</si>
  <si>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</si>
  <si>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</si>
  <si>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</si>
  <si>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</si>
  <si>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</si>
  <si>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</si>
  <si>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</si>
  <si>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</si>
  <si>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</si>
  <si>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</si>
  <si>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</si>
  <si>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</si>
  <si>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</si>
  <si>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</si>
  <si>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</si>
  <si>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</si>
  <si>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</si>
  <si>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</si>
  <si>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</si>
  <si>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</si>
  <si>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</si>
  <si>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</si>
  <si>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</si>
  <si>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</si>
  <si>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</si>
  <si>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</si>
  <si>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</si>
  <si>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</si>
  <si>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</si>
  <si>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</si>
  <si>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</si>
  <si>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</si>
  <si>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</si>
  <si>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</si>
  <si>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</si>
  <si>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</si>
  <si>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</si>
  <si>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</si>
  <si>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</si>
  <si>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</si>
  <si>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</si>
  <si>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</si>
  <si>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</si>
  <si>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</si>
  <si>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</si>
  <si>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</si>
  <si>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</si>
  <si>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</si>
  <si>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</si>
  <si>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</si>
  <si>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</si>
  <si>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</si>
  <si>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</si>
  <si>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</si>
  <si>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</si>
  <si>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</si>
  <si>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</si>
  <si>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</si>
  <si>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</si>
  <si>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</si>
  <si>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</si>
  <si>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</si>
  <si>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</si>
  <si>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</si>
  <si>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</si>
  <si>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</si>
  <si>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</si>
  <si>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</si>
  <si>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</si>
  <si>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</si>
  <si>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</si>
  <si>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</si>
  <si>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</si>
  <si>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</si>
  <si>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</si>
  <si>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</si>
  <si>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</si>
  <si>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</si>
  <si>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</si>
  <si>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</si>
  <si>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</si>
  <si>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</si>
  <si>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</si>
  <si>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</si>
  <si>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</si>
  <si>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</si>
  <si>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</si>
  <si>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</si>
  <si>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</si>
  <si>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</si>
  <si>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</si>
  <si>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</si>
  <si>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</si>
  <si>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</si>
  <si>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</si>
  <si>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</si>
  <si>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</si>
  <si>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</si>
  <si>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</si>
  <si>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</si>
  <si>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</si>
  <si>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</si>
  <si>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</si>
  <si>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</si>
  <si>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</si>
  <si>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</si>
  <si>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</si>
  <si>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</si>
  <si>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</si>
  <si>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</si>
  <si>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</si>
  <si>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</si>
  <si>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</si>
  <si>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</si>
  <si>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</si>
  <si>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</si>
  <si>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</si>
  <si>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</si>
  <si>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</si>
  <si>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</si>
  <si>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</si>
  <si>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</si>
  <si>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</si>
  <si>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</si>
  <si>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</si>
  <si>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</si>
  <si>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</si>
  <si>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</si>
  <si>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</si>
  <si>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</si>
  <si>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</si>
  <si>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</si>
  <si>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</si>
  <si>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</si>
  <si>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</si>
  <si>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</si>
  <si>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</si>
  <si>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</si>
  <si>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</si>
  <si>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</si>
  <si>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</si>
  <si>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</si>
  <si>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</si>
  <si>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</si>
  <si>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</si>
  <si>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</si>
  <si>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</si>
  <si>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</si>
  <si>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</si>
  <si>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</si>
  <si>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</si>
  <si>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</si>
  <si>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</si>
  <si>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</si>
  <si>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</si>
  <si>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</si>
  <si>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</si>
  <si>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</si>
  <si>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</si>
  <si>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</si>
  <si>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</si>
  <si>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</si>
  <si>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</si>
  <si>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</si>
  <si>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</si>
  <si>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</si>
  <si>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</si>
  <si>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</si>
  <si>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</si>
  <si>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</si>
  <si>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</si>
  <si>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</si>
  <si>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</si>
  <si>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</si>
  <si>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</si>
  <si>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</si>
  <si>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</si>
  <si>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</si>
  <si>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</si>
  <si>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</si>
  <si>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</si>
  <si>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</si>
  <si>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</si>
  <si>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</si>
  <si>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</si>
  <si>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</si>
  <si>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</si>
  <si>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</si>
  <si>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</si>
  <si>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</si>
  <si>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</si>
  <si>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</si>
  <si>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</si>
  <si>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</si>
  <si>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</si>
  <si>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</si>
  <si>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</si>
  <si>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</si>
  <si>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</si>
  <si>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</si>
  <si>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</si>
  <si>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</si>
  <si>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</si>
  <si>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</si>
  <si>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</si>
  <si>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</si>
  <si>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</si>
  <si>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</si>
  <si>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</si>
  <si>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</si>
  <si>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</si>
  <si>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</si>
  <si>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</si>
  <si>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</si>
  <si>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</si>
  <si>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</si>
  <si>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</si>
  <si>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</si>
  <si>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</si>
  <si>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</si>
  <si>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</si>
  <si>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</si>
  <si>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</si>
  <si>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</si>
  <si>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</si>
  <si>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</si>
  <si>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</si>
  <si>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</si>
  <si>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</si>
  <si>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</si>
  <si>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</si>
  <si>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</si>
  <si>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</si>
  <si>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</si>
  <si>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</si>
  <si>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</si>
  <si>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</si>
  <si>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</si>
  <si>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</si>
  <si>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</si>
  <si>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</si>
  <si>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</si>
  <si>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</si>
  <si>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</si>
  <si>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</si>
  <si>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</si>
  <si>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</si>
  <si>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</si>
  <si>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</si>
  <si>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</si>
  <si>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</si>
  <si>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</si>
  <si>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</si>
  <si>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</si>
  <si>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</si>
  <si>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</si>
  <si>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</si>
  <si>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</si>
  <si>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</si>
  <si>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</si>
  <si>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</si>
  <si>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</si>
  <si>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</si>
  <si>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</si>
  <si>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</si>
  <si>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</si>
  <si>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</si>
  <si>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</si>
  <si>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</si>
  <si>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</si>
  <si>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</si>
  <si>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</si>
  <si>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</si>
  <si>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</si>
  <si>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</si>
  <si>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</si>
  <si>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</si>
  <si>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</si>
  <si>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</si>
  <si>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</si>
  <si>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</si>
  <si>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</si>
  <si>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</si>
  <si>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</si>
  <si>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</si>
  <si>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</si>
  <si>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</si>
  <si>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</si>
  <si>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</si>
  <si>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</si>
  <si>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</si>
  <si>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</si>
  <si>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</si>
  <si>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</si>
  <si>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</si>
  <si>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</si>
  <si>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</si>
  <si>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</si>
  <si>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</si>
  <si>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</si>
  <si>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</si>
  <si>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</si>
  <si>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</si>
  <si>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</si>
  <si>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</si>
  <si>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</si>
  <si>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</si>
  <si>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</si>
  <si>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</si>
  <si>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</si>
  <si>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</si>
  <si>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</si>
  <si>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</si>
  <si>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</si>
  <si>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</si>
  <si>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</si>
  <si>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</si>
  <si>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</si>
  <si>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</si>
  <si>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</si>
  <si>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</si>
  <si>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</si>
  <si>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</si>
  <si>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</si>
  <si>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</si>
  <si>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</si>
  <si>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</si>
  <si>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</si>
  <si>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</si>
  <si>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</si>
  <si>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</si>
  <si>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</si>
  <si>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</si>
  <si>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</si>
  <si>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</si>
  <si>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</si>
  <si>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</si>
  <si>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</si>
  <si>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</si>
  <si>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</si>
  <si>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</si>
  <si>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</si>
  <si>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</si>
  <si>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</si>
  <si>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</si>
  <si>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</si>
  <si>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</si>
  <si>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</si>
  <si>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</si>
  <si>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</si>
  <si>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</si>
  <si>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</si>
  <si>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</si>
  <si>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</si>
  <si>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</si>
  <si>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</si>
  <si>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</si>
  <si>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</si>
  <si>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</si>
  <si>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</si>
  <si>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</si>
  <si>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</si>
  <si>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</si>
  <si>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</si>
  <si>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</si>
  <si>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</si>
  <si>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</si>
  <si>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</si>
  <si>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</si>
  <si>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</si>
  <si>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</si>
  <si>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</si>
  <si>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</si>
  <si>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</si>
  <si>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</si>
  <si>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</si>
  <si>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</si>
  <si>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</si>
  <si>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</si>
  <si>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</si>
  <si>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</si>
  <si>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</si>
  <si>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</si>
  <si>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</si>
  <si>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</si>
  <si>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</si>
  <si>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</si>
  <si>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</si>
  <si>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</si>
  <si>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</si>
  <si>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</si>
  <si>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</si>
  <si>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</si>
  <si>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</si>
  <si>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</si>
  <si>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</si>
  <si>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</si>
  <si>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</si>
  <si>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</si>
  <si>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</si>
  <si>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</si>
  <si>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</si>
  <si>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</si>
  <si>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</si>
  <si>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</si>
  <si>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</si>
  <si>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</si>
  <si>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</si>
  <si>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</si>
  <si>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</si>
  <si>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</si>
  <si>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</si>
  <si>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</si>
  <si>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</si>
  <si>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</si>
  <si>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</si>
  <si>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</si>
  <si>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</si>
  <si>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</si>
  <si>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</si>
  <si>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</si>
  <si>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</si>
  <si>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</si>
  <si>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</si>
  <si>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</si>
  <si>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</si>
  <si>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</si>
  <si>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</si>
  <si>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</si>
  <si>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</si>
  <si>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</si>
  <si>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</si>
  <si>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</si>
  <si>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</si>
  <si>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</si>
  <si>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</si>
  <si>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</si>
  <si>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</si>
  <si>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</si>
  <si>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</si>
  <si>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</si>
  <si>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</si>
  <si>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</si>
  <si>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</si>
  <si>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</si>
  <si>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</si>
  <si>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</si>
  <si>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</si>
  <si>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</si>
  <si>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</si>
  <si>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</si>
  <si>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</si>
  <si>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</si>
  <si>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</si>
  <si>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</si>
  <si>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</si>
  <si>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</si>
  <si>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</si>
  <si>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</si>
  <si>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</si>
  <si>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</si>
  <si>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</si>
  <si>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</si>
  <si>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</si>
  <si>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</si>
  <si>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</si>
  <si>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</si>
  <si>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</si>
  <si>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</si>
  <si>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</si>
  <si>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</si>
  <si>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</si>
  <si>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</si>
  <si>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</si>
  <si>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</si>
  <si>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</si>
  <si>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</si>
  <si>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</si>
  <si>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</si>
  <si>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</si>
  <si>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</si>
  <si>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</si>
  <si>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</si>
  <si>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</si>
  <si>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</si>
  <si>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</si>
  <si>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</si>
  <si>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</si>
  <si>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</si>
  <si>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</si>
  <si>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</si>
  <si>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</si>
  <si>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</si>
  <si>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</si>
  <si>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</si>
  <si>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</si>
  <si>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</si>
  <si>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</si>
  <si>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</si>
  <si>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</si>
  <si>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</si>
  <si>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</si>
  <si>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</si>
  <si>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</si>
  <si>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</si>
  <si>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</si>
  <si>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</si>
  <si>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</si>
  <si>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</si>
  <si>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</si>
  <si>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</si>
  <si>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</si>
  <si>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</si>
  <si>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</si>
  <si>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</si>
  <si>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</si>
  <si>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</si>
  <si>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</si>
  <si>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</si>
  <si>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</si>
  <si>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</si>
  <si>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</si>
  <si>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</si>
  <si>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</si>
  <si>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</si>
  <si>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</si>
  <si>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</si>
  <si>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</si>
  <si>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</si>
  <si>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</si>
  <si>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</si>
  <si>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</si>
  <si>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</si>
  <si>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</si>
  <si>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</si>
  <si>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</si>
  <si>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</si>
  <si>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</si>
  <si>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</si>
  <si>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</si>
  <si>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</si>
  <si>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</si>
  <si>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</si>
  <si>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</si>
  <si>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</si>
  <si>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</si>
  <si>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</si>
  <si>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</si>
  <si>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</si>
  <si>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</si>
  <si>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</si>
  <si>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</si>
  <si>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</si>
  <si>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</si>
  <si>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</si>
  <si>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</si>
  <si>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</si>
  <si>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</si>
  <si>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</si>
  <si>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</si>
  <si>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</si>
  <si>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</si>
  <si>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</si>
  <si>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</si>
  <si>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</si>
  <si>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</si>
  <si>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</si>
  <si>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</si>
  <si>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</si>
  <si>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</si>
  <si>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</si>
  <si>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</si>
  <si>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</si>
  <si>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</si>
  <si>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</si>
  <si>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</si>
  <si>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</si>
  <si>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</si>
  <si>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</si>
  <si>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</si>
  <si>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</si>
  <si>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</si>
  <si>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</si>
  <si>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</si>
  <si>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</si>
  <si>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</si>
  <si>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</si>
  <si>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</si>
  <si>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</si>
  <si>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</si>
  <si>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</si>
  <si>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</si>
  <si>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</si>
  <si>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</si>
  <si>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</si>
  <si>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</si>
  <si>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</si>
  <si>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</si>
  <si>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</si>
  <si>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</si>
  <si>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</si>
  <si>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</si>
  <si>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</si>
  <si>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</si>
  <si>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</si>
  <si>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</si>
  <si>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</si>
  <si>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</si>
  <si>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</si>
  <si>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</si>
  <si>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</si>
  <si>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</si>
  <si>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</si>
  <si>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</si>
  <si>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</si>
  <si>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</si>
  <si>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</si>
  <si>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</si>
  <si>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</si>
  <si>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</si>
  <si>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</si>
  <si>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</si>
  <si>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</si>
  <si>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</si>
  <si>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</si>
  <si>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</si>
  <si>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</si>
  <si>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</si>
  <si>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</si>
  <si>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</si>
  <si>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</si>
  <si>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</si>
  <si>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</si>
  <si>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</si>
  <si>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</si>
  <si>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</si>
  <si>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</si>
  <si>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</si>
  <si>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</si>
  <si>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</si>
  <si>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</si>
  <si>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</si>
  <si>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</si>
  <si>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</si>
  <si>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</si>
  <si>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</si>
  <si>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</si>
  <si>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</si>
  <si>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</si>
  <si>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</si>
  <si>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</si>
  <si>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</si>
  <si>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</si>
  <si>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</si>
  <si>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</si>
  <si>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</si>
  <si>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</si>
  <si>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</si>
  <si>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</si>
  <si>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</si>
  <si>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</si>
  <si>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</si>
  <si>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</si>
  <si>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</si>
  <si>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</si>
  <si>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</si>
  <si>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</si>
  <si>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</si>
  <si>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</si>
  <si>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</si>
  <si>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</si>
  <si>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</si>
  <si>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</si>
  <si>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</si>
  <si>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</si>
  <si>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</si>
  <si>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</si>
  <si>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</si>
  <si>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</si>
  <si>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</si>
  <si>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</si>
  <si>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</si>
  <si>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</si>
  <si>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</si>
  <si>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</si>
  <si>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</si>
  <si>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</si>
  <si>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</si>
  <si>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</si>
  <si>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</si>
  <si>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</si>
  <si>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</si>
  <si>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</si>
  <si>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</si>
  <si>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</si>
  <si>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</si>
  <si>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</si>
  <si>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</si>
  <si>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</si>
  <si>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</si>
  <si>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</si>
  <si>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</si>
  <si>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</si>
  <si>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</si>
  <si>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</si>
  <si>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</si>
  <si>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</si>
  <si>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</si>
  <si>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</si>
  <si>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</si>
  <si>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</si>
  <si>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</si>
  <si>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</si>
  <si>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</si>
  <si>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</si>
  <si>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</si>
  <si>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</si>
  <si>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</si>
  <si>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</si>
  <si>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</si>
  <si>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</si>
  <si>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</si>
  <si>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</si>
  <si>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</si>
  <si>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</si>
  <si>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</si>
  <si>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</si>
  <si>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</si>
  <si>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</si>
  <si>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</si>
  <si>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</si>
  <si>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</si>
  <si>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</si>
  <si>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</si>
  <si>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</si>
  <si>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</si>
  <si>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</si>
  <si>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</si>
  <si>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</si>
  <si>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</si>
  <si>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</si>
  <si>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</si>
  <si>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</si>
  <si>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</si>
  <si>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</si>
  <si>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</si>
  <si>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</si>
  <si>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</si>
  <si>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</si>
  <si>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</si>
  <si>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</si>
  <si>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</si>
  <si>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</si>
  <si>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</si>
  <si>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</si>
  <si>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</si>
  <si>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</si>
  <si>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</si>
  <si>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</si>
  <si>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</si>
  <si>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</si>
  <si>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</si>
  <si>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</si>
  <si>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</si>
  <si>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</si>
  <si>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</si>
  <si>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</si>
  <si>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</si>
  <si>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</si>
  <si>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</si>
  <si>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</si>
  <si>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</si>
  <si>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</si>
  <si>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</si>
  <si>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</si>
  <si>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</si>
  <si>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</si>
  <si>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</si>
  <si>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</si>
  <si>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</si>
  <si>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</si>
  <si>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</si>
  <si>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</si>
  <si>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</si>
  <si>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</si>
  <si>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</si>
  <si>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</si>
  <si>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</si>
  <si>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</si>
  <si>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</si>
  <si>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</si>
  <si>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</si>
  <si>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</si>
  <si>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</si>
  <si>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</si>
  <si>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</si>
  <si>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</si>
  <si>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</si>
  <si>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</si>
  <si>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</si>
  <si>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</si>
  <si>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</si>
  <si>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</si>
  <si>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</si>
  <si>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</si>
  <si>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</si>
  <si>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</si>
  <si>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</si>
  <si>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</si>
  <si>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</si>
  <si>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</si>
  <si>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</si>
  <si>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</si>
  <si>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</si>
  <si>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</si>
  <si>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</si>
  <si>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</si>
  <si>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</si>
  <si>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</si>
  <si>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</si>
  <si>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</si>
  <si>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</si>
  <si>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</si>
  <si>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</si>
  <si>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</si>
  <si>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</si>
  <si>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</si>
  <si>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</si>
  <si>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</si>
  <si>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</si>
  <si>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</si>
  <si>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</si>
  <si>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</si>
  <si>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</si>
  <si>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</si>
  <si>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</si>
  <si>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</si>
  <si>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</si>
  <si>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</si>
  <si>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</si>
  <si>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</si>
  <si>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</si>
  <si>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</si>
  <si>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</si>
  <si>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</si>
  <si>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</si>
  <si>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</si>
  <si>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</si>
  <si>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</si>
  <si>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</si>
  <si>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</si>
  <si>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</si>
  <si>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</si>
  <si>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</si>
  <si>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</si>
  <si>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</si>
  <si>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</si>
  <si>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</si>
  <si>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</si>
  <si>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</si>
  <si>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</si>
  <si>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</si>
  <si>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</si>
  <si>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</si>
  <si>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</si>
  <si>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</si>
  <si>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</si>
  <si>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</si>
  <si>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</si>
  <si>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</si>
  <si>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</si>
  <si>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</si>
  <si>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</si>
  <si>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</si>
  <si>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</si>
  <si>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</si>
  <si>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</si>
  <si>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</si>
  <si>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</si>
  <si>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</si>
  <si>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</si>
  <si>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</si>
  <si>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</si>
  <si>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</si>
  <si>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</si>
  <si>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</si>
  <si>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</si>
  <si>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</si>
  <si>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</si>
  <si>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</si>
  <si>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</si>
  <si>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</si>
  <si>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</si>
  <si>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</si>
  <si>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</si>
  <si>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</si>
  <si>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</si>
  <si>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</si>
  <si>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</si>
  <si>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</si>
  <si>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</si>
  <si>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</si>
  <si>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</si>
  <si>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</si>
  <si>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</si>
  <si>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</si>
  <si>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</si>
  <si>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</si>
  <si>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</si>
  <si>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</si>
  <si>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</si>
  <si>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</si>
  <si>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</si>
  <si>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</si>
  <si>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</si>
  <si>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</si>
  <si>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</si>
  <si>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</si>
  <si>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</si>
  <si>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</si>
  <si>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</si>
  <si>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</si>
  <si>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</si>
  <si>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</si>
  <si>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</si>
  <si>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</si>
  <si>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</si>
  <si>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</si>
  <si>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</si>
  <si>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</si>
  <si>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</si>
  <si>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</si>
  <si>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</si>
  <si>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</si>
  <si>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</si>
  <si>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</si>
  <si>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</si>
  <si>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</si>
  <si>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</si>
  <si>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</si>
  <si>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</si>
  <si>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</si>
  <si>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</si>
  <si>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</si>
  <si>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</si>
  <si>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</si>
  <si>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</si>
  <si>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</si>
  <si>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</si>
  <si>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</si>
  <si>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</si>
  <si>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</si>
  <si>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</si>
  <si>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</si>
  <si>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</si>
  <si>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</si>
  <si>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</si>
  <si>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</si>
  <si>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</si>
  <si>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</si>
  <si>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</si>
  <si>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</si>
  <si>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</si>
  <si>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</si>
  <si>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</si>
  <si>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</si>
  <si>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</si>
  <si>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</si>
  <si>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</si>
  <si>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</si>
  <si>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</si>
  <si>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</si>
  <si>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</si>
  <si>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</si>
  <si>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</si>
  <si>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</si>
  <si>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</si>
  <si>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</si>
  <si>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</si>
  <si>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</si>
  <si>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</si>
  <si>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</si>
  <si>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</si>
  <si>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</si>
  <si>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</si>
  <si>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</si>
  <si>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</si>
  <si>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</si>
  <si>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</si>
  <si>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</si>
  <si>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</si>
  <si>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</si>
  <si>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</si>
  <si>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</si>
  <si>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</si>
  <si>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</si>
  <si>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</si>
  <si>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</si>
  <si>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</si>
  <si>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</si>
  <si>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</si>
  <si>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</si>
  <si>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</si>
  <si>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</si>
  <si>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</si>
  <si>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</si>
  <si>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</si>
  <si>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</si>
  <si>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</si>
  <si>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</si>
  <si>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</si>
  <si>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</si>
  <si>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</si>
  <si>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</si>
  <si>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</si>
  <si>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</si>
  <si>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</si>
  <si>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</si>
  <si>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</si>
  <si>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</si>
  <si>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</si>
  <si>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</si>
  <si>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</si>
  <si>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</si>
  <si>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</si>
  <si>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</si>
  <si>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</si>
  <si>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</si>
  <si>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</si>
  <si>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</si>
  <si>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</si>
  <si>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</si>
  <si>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</si>
  <si>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</si>
  <si>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</si>
  <si>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</si>
  <si>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</si>
  <si>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</si>
  <si>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</si>
  <si>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</si>
  <si>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</si>
  <si>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</si>
  <si>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</si>
  <si>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</si>
  <si>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</si>
  <si>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</si>
  <si>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</si>
  <si>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</si>
  <si>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</si>
  <si>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</si>
  <si>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</si>
  <si>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</si>
  <si>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</si>
  <si>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</si>
  <si>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</si>
  <si>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</si>
  <si>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</si>
  <si>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</si>
  <si>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</si>
  <si>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</si>
  <si>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</si>
  <si>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</si>
  <si>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</si>
  <si>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</si>
  <si>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</si>
  <si>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</si>
  <si>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</si>
  <si>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</si>
  <si>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</si>
  <si>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</si>
  <si>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</si>
  <si>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</si>
  <si>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</si>
  <si>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</si>
  <si>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</si>
  <si>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</si>
  <si>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</si>
  <si>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</si>
  <si>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</si>
  <si>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</si>
  <si>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</si>
  <si>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</si>
  <si>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</si>
  <si>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</si>
  <si>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</si>
  <si>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</si>
  <si>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</si>
  <si>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</si>
  <si>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</si>
  <si>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</si>
  <si>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</si>
  <si>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</si>
  <si>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</si>
  <si>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</si>
  <si>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</si>
  <si>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</si>
  <si>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</si>
  <si>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</si>
  <si>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</si>
  <si>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</si>
  <si>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</si>
  <si>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</si>
  <si>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</si>
  <si>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</si>
  <si>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</si>
  <si>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</si>
  <si>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</si>
  <si>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</si>
  <si>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</si>
  <si>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</si>
  <si>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</si>
  <si>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</si>
  <si>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</si>
  <si>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</si>
  <si>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</si>
  <si>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</si>
  <si>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</si>
  <si>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</si>
  <si>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</si>
  <si>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</si>
  <si>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</si>
  <si>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</si>
  <si>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</si>
  <si>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</si>
  <si>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</si>
  <si>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</si>
  <si>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</si>
  <si>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</si>
  <si>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</si>
  <si>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</si>
  <si>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</si>
  <si>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</si>
  <si>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</si>
  <si>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</si>
  <si>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</si>
  <si>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</si>
  <si>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</si>
  <si>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</si>
  <si>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</si>
  <si>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</si>
  <si>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</si>
  <si>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</si>
  <si>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</si>
  <si>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</si>
  <si>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</si>
  <si>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</si>
  <si>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</si>
  <si>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</si>
  <si>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</si>
  <si>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</si>
  <si>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</si>
  <si>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</si>
  <si>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</si>
  <si>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</si>
  <si>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</si>
  <si>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</si>
  <si>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</si>
  <si>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</si>
  <si>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</si>
  <si>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</si>
  <si>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</si>
  <si>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</si>
  <si>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</si>
  <si>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</si>
  <si>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</si>
  <si>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</si>
  <si>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</si>
  <si>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</si>
  <si>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</si>
  <si>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</si>
  <si>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</si>
  <si>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</si>
  <si>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</si>
  <si>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</si>
  <si>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</si>
  <si>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</si>
  <si>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</si>
  <si>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</si>
  <si>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</si>
  <si>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</si>
  <si>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</si>
  <si>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</si>
  <si>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</si>
  <si>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</si>
  <si>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</si>
  <si>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</si>
  <si>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</si>
  <si>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</si>
  <si>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</si>
  <si>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</si>
  <si>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</si>
  <si>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</si>
  <si>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</si>
  <si>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</si>
  <si>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</si>
  <si>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</si>
  <si>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</si>
  <si>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</si>
  <si>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</si>
  <si>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</si>
  <si>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</si>
  <si>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</si>
  <si>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</si>
  <si>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</si>
  <si>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</si>
  <si>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</si>
  <si>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</si>
  <si>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</si>
  <si>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</si>
  <si>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</si>
  <si>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</si>
  <si>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</si>
  <si>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</si>
  <si>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</si>
  <si>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</si>
  <si>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</si>
  <si>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</si>
  <si>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</si>
  <si>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</si>
  <si>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</si>
  <si>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</si>
  <si>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</si>
  <si>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</si>
  <si>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</si>
  <si>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</si>
  <si>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</si>
  <si>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</si>
  <si>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</si>
  <si>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</si>
  <si>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</si>
  <si>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</si>
  <si>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</si>
  <si>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</si>
  <si>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</si>
  <si>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</si>
  <si>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</si>
  <si>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</si>
  <si>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</si>
  <si>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</si>
  <si>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</si>
  <si>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</si>
  <si>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</si>
  <si>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</si>
  <si>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</si>
  <si>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</si>
  <si>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</si>
  <si>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</si>
  <si>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</si>
  <si>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</si>
  <si>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</si>
  <si>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</si>
  <si>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</si>
  <si>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</si>
  <si>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</si>
  <si>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</si>
  <si>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</si>
  <si>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</si>
  <si>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</si>
  <si>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</si>
  <si>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</si>
  <si>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</si>
  <si>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</si>
  <si>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</si>
  <si>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</si>
  <si>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</si>
  <si>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</si>
  <si>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</si>
  <si>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</si>
  <si>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</si>
  <si>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</si>
  <si>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</si>
  <si>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</si>
  <si>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</si>
  <si>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</si>
  <si>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</si>
  <si>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</si>
  <si>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</si>
  <si>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</si>
  <si>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</si>
  <si>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</si>
  <si>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</si>
  <si>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</si>
  <si>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</si>
  <si>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</si>
  <si>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</si>
  <si>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</si>
  <si>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</si>
  <si>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</si>
  <si>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</si>
  <si>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</si>
  <si>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</si>
  <si>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</si>
  <si>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</si>
  <si>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</si>
  <si>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</si>
  <si>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</si>
  <si>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</si>
  <si>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</si>
  <si>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</si>
  <si>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</si>
  <si>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</si>
  <si>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</si>
  <si>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</si>
  <si>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</si>
  <si>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</si>
  <si>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</si>
  <si>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</si>
  <si>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</si>
  <si>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</si>
  <si>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</si>
  <si>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</si>
  <si>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</si>
  <si>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</si>
  <si>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</si>
  <si>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</si>
  <si>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</si>
  <si>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</si>
  <si>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</si>
  <si>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</si>
  <si>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</si>
  <si>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</si>
  <si>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</si>
  <si>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</si>
  <si>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</si>
  <si>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</si>
  <si>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</si>
  <si>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</si>
  <si>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</si>
  <si>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</si>
  <si>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</si>
  <si>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</si>
  <si>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</si>
  <si>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</si>
  <si>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</si>
  <si>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</si>
  <si>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</si>
  <si>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</si>
  <si>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</si>
  <si>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</si>
  <si>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</si>
  <si>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</si>
  <si>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</si>
  <si>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</si>
  <si>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</si>
  <si>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</si>
  <si>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</si>
  <si>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</si>
  <si>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</si>
  <si>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</si>
  <si>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</si>
  <si>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</si>
  <si>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</si>
  <si>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</si>
  <si>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</si>
  <si>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</si>
  <si>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</si>
  <si>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</si>
  <si>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</si>
  <si>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</si>
  <si>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</si>
  <si>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</si>
  <si>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</si>
  <si>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</si>
  <si>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</si>
  <si>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</si>
  <si>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</si>
  <si>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</si>
  <si>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</si>
  <si>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</si>
  <si>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</si>
  <si>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</si>
  <si>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</si>
  <si>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</si>
  <si>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</si>
  <si>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</si>
  <si>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</si>
  <si>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</si>
  <si>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</si>
  <si>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</si>
  <si>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</si>
  <si>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</si>
  <si>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</si>
  <si>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</si>
  <si>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</si>
  <si>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</si>
  <si>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</si>
  <si>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</si>
  <si>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</si>
  <si>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</si>
  <si>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</si>
  <si>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</si>
  <si>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</si>
  <si>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</si>
  <si>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</si>
  <si>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</si>
  <si>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</si>
  <si>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</si>
  <si>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</si>
  <si>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</si>
  <si>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</si>
  <si>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</si>
  <si>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</si>
  <si>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</si>
  <si>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</si>
  <si>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</si>
  <si>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</si>
  <si>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</si>
  <si>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</si>
  <si>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</si>
  <si>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</si>
  <si>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</si>
  <si>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</si>
  <si>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</si>
  <si>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</si>
  <si>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</si>
  <si>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</si>
  <si>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</si>
  <si>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</si>
  <si>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</si>
  <si>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</si>
  <si>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</si>
  <si>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</si>
  <si>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</si>
  <si>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</si>
  <si>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</si>
  <si>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</si>
  <si>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</si>
  <si>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</si>
  <si>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</si>
  <si>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</si>
  <si>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</si>
  <si>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</si>
  <si>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</si>
  <si>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</si>
  <si>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</si>
  <si>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</si>
  <si>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</si>
  <si>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</si>
  <si>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</si>
  <si>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</si>
  <si>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</si>
  <si>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</si>
  <si>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</si>
  <si>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</si>
  <si>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</si>
  <si>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</si>
  <si>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</si>
  <si>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</si>
  <si>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</si>
  <si>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</si>
  <si>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</si>
  <si>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</si>
  <si>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</si>
  <si>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</si>
  <si>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</si>
  <si>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</si>
  <si>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</si>
  <si>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</si>
  <si>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</si>
  <si>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</si>
  <si>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</si>
  <si>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</si>
  <si>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</si>
  <si>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</si>
  <si>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</si>
  <si>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</si>
  <si>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</si>
  <si>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</si>
  <si>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</si>
  <si>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</si>
  <si>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</si>
  <si>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</si>
  <si>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</si>
  <si>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</si>
  <si>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</si>
  <si>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</si>
  <si>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</si>
  <si>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</si>
  <si>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</si>
  <si>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</si>
  <si>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</si>
  <si>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</si>
  <si>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</si>
  <si>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</si>
  <si>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</si>
  <si>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</si>
  <si>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</si>
  <si>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</si>
  <si>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</si>
  <si>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</si>
  <si>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</si>
  <si>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</si>
  <si>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</si>
  <si>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</si>
  <si>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</si>
  <si>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</si>
  <si>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</si>
  <si>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</si>
  <si>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</si>
  <si>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</si>
  <si>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</si>
  <si>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</si>
  <si>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</si>
  <si>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</si>
  <si>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</si>
  <si>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</si>
  <si>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</si>
  <si>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</si>
  <si>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</si>
  <si>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</si>
  <si>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</si>
  <si>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</si>
  <si>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</si>
  <si>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</si>
  <si>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</si>
  <si>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</si>
  <si>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</si>
  <si>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</si>
  <si>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</si>
  <si>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</si>
  <si>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</si>
  <si>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</si>
  <si>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</si>
  <si>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</si>
  <si>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</si>
  <si>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</si>
  <si>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</si>
  <si>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</si>
  <si>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</si>
  <si>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</si>
  <si>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</si>
  <si>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</si>
  <si>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</si>
  <si>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</si>
  <si>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</si>
  <si>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</si>
  <si>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</si>
  <si>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</si>
  <si>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</si>
  <si>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</si>
  <si>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</si>
  <si>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</si>
  <si>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</si>
  <si>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</si>
  <si>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</si>
  <si>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</si>
  <si>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</si>
  <si>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</si>
  <si>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</si>
  <si>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</si>
  <si>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</si>
  <si>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</si>
  <si>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</si>
  <si>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</si>
  <si>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</si>
  <si>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</si>
  <si>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</si>
  <si>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</si>
  <si>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</si>
  <si>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</si>
  <si>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</si>
  <si>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</si>
  <si>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</si>
  <si>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</si>
  <si>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</si>
  <si>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</si>
  <si>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</si>
  <si>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</si>
  <si>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</si>
  <si>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</si>
  <si>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</si>
  <si>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</si>
  <si>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</si>
  <si>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</si>
  <si>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</si>
  <si>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</si>
  <si>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</si>
  <si>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</si>
  <si>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</si>
  <si>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</si>
  <si>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</si>
  <si>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</si>
  <si>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</si>
  <si>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</si>
  <si>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</si>
  <si>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</si>
  <si>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</si>
  <si>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</si>
  <si>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</si>
  <si>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</si>
  <si>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</si>
  <si>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</si>
  <si>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</si>
  <si>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</si>
  <si>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</si>
  <si>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</si>
  <si>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</si>
  <si>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</si>
  <si>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</si>
  <si>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</si>
  <si>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</si>
  <si>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</si>
  <si>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</si>
  <si>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</si>
  <si>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</si>
  <si>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</si>
  <si>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</si>
  <si>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</si>
  <si>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</si>
  <si>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</si>
  <si>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</si>
  <si>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</si>
  <si>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</si>
  <si>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</si>
  <si>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</si>
  <si>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</si>
  <si>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</si>
  <si>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</si>
  <si>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</si>
  <si>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</si>
  <si>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</si>
  <si>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</si>
  <si>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</si>
  <si>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</si>
  <si>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</si>
  <si>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</si>
  <si>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</si>
  <si>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</si>
  <si>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</si>
  <si>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</si>
  <si>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</si>
  <si>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</si>
  <si>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</si>
  <si>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</si>
  <si>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</si>
  <si>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</si>
  <si>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</si>
  <si>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</si>
  <si>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</si>
  <si>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</si>
  <si>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</si>
  <si>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</si>
  <si>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</si>
  <si>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</si>
  <si>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</si>
  <si>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</si>
  <si>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</si>
  <si>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</si>
  <si>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</si>
  <si>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</si>
  <si>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</si>
  <si>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</si>
  <si>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</si>
  <si>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</si>
  <si>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</si>
  <si>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</si>
  <si>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</si>
  <si>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</si>
  <si>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</si>
  <si>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</si>
  <si>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</si>
  <si>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</si>
  <si>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</si>
  <si>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</si>
  <si>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</si>
  <si>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</si>
  <si>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</si>
  <si>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</si>
  <si>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</si>
  <si>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</si>
  <si>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</si>
  <si>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</si>
  <si>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</si>
  <si>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</si>
  <si>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</si>
  <si>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</si>
  <si>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</si>
  <si>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</si>
  <si>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</si>
  <si>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</si>
  <si>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</si>
  <si>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</si>
  <si>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</si>
  <si>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</si>
  <si>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</si>
  <si>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</si>
  <si>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</si>
  <si>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</si>
  <si>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</si>
  <si>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</si>
  <si>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</si>
  <si>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</si>
  <si>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</si>
  <si>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</si>
  <si>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</si>
  <si>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</si>
  <si>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</si>
  <si>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</si>
  <si>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</si>
  <si>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</si>
  <si>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</si>
  <si>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</si>
  <si>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</si>
  <si>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</si>
  <si>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</si>
  <si>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</si>
  <si>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</si>
  <si>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</si>
  <si>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</si>
  <si>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</si>
  <si>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</si>
  <si>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</si>
  <si>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</si>
  <si>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</si>
  <si>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</si>
  <si>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</si>
  <si>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</si>
  <si>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</si>
  <si>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</si>
  <si>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</si>
  <si>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</si>
  <si>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</si>
  <si>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</si>
  <si>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</si>
  <si>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</si>
  <si>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</si>
  <si>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</si>
  <si>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</si>
  <si>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</si>
  <si>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</si>
  <si>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</si>
  <si>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</si>
  <si>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</si>
  <si>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</si>
  <si>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</si>
  <si>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</si>
  <si>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</si>
  <si>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</si>
  <si>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</si>
  <si>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</si>
  <si>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</si>
  <si>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</si>
  <si>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</si>
  <si>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</si>
  <si>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</si>
  <si>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</si>
  <si>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</si>
  <si>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</si>
  <si>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</si>
  <si>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</si>
  <si>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</si>
  <si>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</si>
  <si>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</si>
  <si>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</si>
  <si>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</si>
  <si>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</si>
  <si>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</si>
  <si>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</si>
  <si>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</si>
  <si>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</si>
  <si>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</si>
  <si>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</si>
  <si>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</si>
  <si>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</si>
  <si>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</si>
  <si>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</si>
  <si>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</si>
  <si>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</si>
  <si>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</si>
  <si>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</si>
  <si>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</si>
  <si>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</si>
  <si>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</si>
  <si>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</si>
  <si>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</si>
  <si>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</si>
  <si>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</si>
  <si>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</si>
  <si>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</si>
  <si>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</si>
  <si>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</si>
  <si>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</si>
  <si>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</si>
  <si>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</si>
  <si>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</si>
  <si>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</si>
  <si>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</si>
  <si>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</si>
  <si>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</si>
  <si>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</si>
  <si>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</si>
  <si>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</si>
  <si>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</si>
  <si>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</si>
  <si>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</si>
  <si>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</si>
  <si>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</si>
  <si>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</si>
  <si>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</si>
  <si>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</si>
  <si>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</si>
  <si>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</si>
  <si>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</si>
  <si>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</si>
  <si>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</si>
  <si>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</si>
  <si>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</si>
  <si>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</si>
  <si>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</si>
  <si>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</si>
  <si>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</si>
  <si>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</si>
  <si>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</si>
  <si>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</si>
  <si>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</si>
  <si>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</si>
  <si>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</si>
  <si>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</si>
  <si>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</si>
  <si>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</si>
  <si>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</si>
  <si>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</si>
  <si>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</si>
  <si>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</si>
  <si>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</si>
  <si>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</si>
  <si>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</si>
  <si>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</si>
  <si>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</si>
  <si>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</si>
  <si>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</si>
  <si>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</si>
  <si>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</si>
  <si>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</si>
  <si>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</si>
  <si>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</si>
  <si>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</si>
  <si>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</si>
  <si>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</si>
  <si>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</si>
  <si>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</si>
  <si>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</si>
  <si>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</si>
  <si>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</si>
  <si>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</si>
  <si>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</si>
  <si>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</si>
  <si>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</si>
  <si>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</si>
  <si>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</si>
  <si>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</si>
  <si>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</si>
  <si>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</si>
  <si>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</si>
  <si>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</si>
  <si>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</si>
  <si>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</si>
  <si>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</si>
  <si>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</si>
  <si>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</si>
  <si>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</si>
  <si>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</si>
  <si>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</si>
  <si>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</si>
  <si>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</si>
  <si>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</si>
  <si>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</si>
  <si>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</si>
  <si>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</si>
  <si>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</si>
  <si>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</si>
  <si>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</si>
  <si>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</si>
  <si>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</si>
  <si>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</si>
  <si>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</si>
  <si>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</si>
  <si>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</si>
  <si>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</si>
  <si>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</si>
  <si>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</si>
  <si>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</si>
  <si>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</si>
  <si>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</si>
  <si>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</si>
  <si>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</si>
  <si>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</si>
  <si>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</si>
  <si>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</si>
  <si>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</si>
  <si>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</si>
  <si>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</si>
  <si>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</si>
  <si>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</si>
  <si>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</si>
  <si>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</si>
  <si>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</si>
  <si>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</si>
  <si>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</si>
  <si>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</si>
  <si>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</si>
  <si>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</si>
  <si>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</si>
  <si>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</si>
  <si>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</si>
  <si>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</si>
  <si>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</si>
  <si>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</si>
  <si>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</si>
  <si>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</si>
  <si>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</si>
  <si>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</si>
  <si>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</si>
  <si>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</si>
  <si>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</si>
  <si>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</si>
  <si>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</si>
  <si>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</si>
  <si>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</si>
  <si>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</si>
  <si>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</si>
  <si>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</si>
  <si>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</si>
  <si>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</si>
  <si>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</si>
  <si>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</si>
  <si>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</si>
  <si>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</si>
  <si>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</si>
  <si>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</si>
  <si>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</si>
  <si>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</si>
  <si>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</si>
  <si>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</si>
  <si>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</si>
  <si>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</si>
  <si>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</si>
  <si>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</si>
  <si>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</si>
  <si>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</si>
  <si>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</si>
  <si>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</si>
  <si>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</si>
  <si>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</si>
  <si>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</si>
  <si>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</si>
  <si>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</si>
  <si>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</si>
  <si>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</si>
  <si>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</si>
  <si>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</si>
  <si>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</si>
  <si>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</si>
  <si>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</si>
  <si>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</si>
  <si>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</si>
  <si>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</si>
  <si>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</si>
  <si>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</si>
  <si>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</si>
  <si>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</si>
  <si>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</si>
  <si>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</si>
  <si>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</si>
  <si>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</si>
  <si>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</si>
  <si>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</si>
  <si>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</si>
  <si>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</si>
  <si>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</si>
  <si>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</si>
  <si>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</si>
  <si>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</si>
  <si>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</si>
  <si>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</si>
  <si>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</si>
  <si>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</si>
  <si>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</si>
  <si>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</si>
  <si>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</si>
  <si>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</si>
  <si>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</si>
  <si>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</si>
  <si>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</si>
  <si>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</si>
  <si>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</si>
  <si>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</si>
  <si>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</si>
  <si>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</si>
  <si>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</si>
  <si>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</si>
  <si>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</si>
  <si>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</si>
  <si>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</si>
  <si>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</si>
  <si>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</si>
  <si>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</si>
  <si>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</si>
  <si>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</si>
  <si>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</si>
  <si>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</si>
  <si>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</si>
  <si>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</si>
  <si>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</si>
  <si>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</si>
  <si>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</si>
  <si>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</si>
  <si>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</si>
  <si>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</si>
  <si>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</si>
  <si>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</si>
  <si>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</si>
  <si>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</si>
  <si>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</si>
  <si>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</si>
  <si>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</si>
  <si>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</si>
  <si>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</si>
  <si>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</si>
  <si>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</si>
  <si>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</si>
  <si>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</si>
  <si>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</si>
  <si>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</si>
  <si>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</si>
  <si>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</si>
  <si>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</si>
  <si>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</si>
  <si>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</si>
  <si>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</si>
  <si>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</si>
  <si>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</si>
  <si>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</si>
  <si>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</si>
  <si>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</si>
  <si>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</si>
  <si>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</si>
  <si>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</si>
  <si>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</si>
  <si>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</si>
  <si>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</si>
  <si>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</si>
  <si>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</si>
  <si>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</si>
  <si>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</si>
  <si>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</si>
  <si>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</si>
  <si>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</si>
  <si>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</si>
  <si>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</si>
  <si>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</si>
  <si>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</si>
  <si>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</si>
  <si>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</si>
  <si>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</si>
  <si>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</si>
  <si>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</si>
  <si>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</si>
  <si>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</si>
  <si>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</si>
  <si>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</si>
  <si>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</si>
  <si>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</si>
  <si>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</si>
  <si>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</si>
  <si>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</si>
  <si>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</si>
  <si>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</si>
  <si>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</si>
  <si>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</si>
  <si>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</si>
  <si>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</si>
  <si>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</si>
  <si>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</si>
  <si>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</si>
  <si>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</si>
  <si>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</si>
  <si>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</si>
  <si>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</si>
  <si>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</si>
  <si>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</si>
  <si>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</si>
  <si>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</si>
  <si>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</si>
  <si>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</si>
  <si>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</si>
  <si>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</si>
  <si>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</si>
  <si>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</si>
  <si>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</si>
  <si>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</si>
  <si>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</si>
  <si>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</si>
  <si>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</si>
  <si>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</si>
  <si>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</si>
  <si>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</si>
  <si>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</si>
  <si>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</si>
  <si>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</si>
  <si>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</si>
  <si>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</si>
  <si>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</si>
  <si>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</si>
  <si>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</si>
  <si>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</si>
  <si>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</si>
  <si>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</si>
  <si>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</si>
  <si>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</si>
  <si>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</si>
  <si>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</si>
  <si>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</si>
  <si>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</si>
  <si>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</si>
  <si>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</si>
  <si>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</si>
  <si>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</si>
  <si>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</si>
  <si>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</si>
  <si>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</si>
  <si>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</si>
  <si>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</si>
  <si>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</si>
  <si>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</si>
  <si>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</si>
  <si>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</si>
  <si>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</si>
  <si>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</si>
  <si>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</si>
  <si>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</si>
  <si>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</si>
  <si>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</si>
  <si>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</si>
  <si>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</si>
  <si>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</si>
  <si>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</si>
  <si>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</si>
  <si>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</si>
  <si>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</si>
  <si>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</si>
  <si>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</si>
  <si>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</si>
  <si>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</si>
  <si>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</si>
  <si>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</si>
  <si>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</si>
  <si>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</si>
  <si>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</si>
  <si>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</si>
  <si>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</si>
  <si>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</si>
  <si>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</si>
  <si>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</si>
  <si>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</si>
  <si>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</si>
  <si>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</si>
  <si>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</si>
  <si>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</si>
  <si>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</si>
  <si>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</si>
  <si>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</si>
  <si>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</si>
  <si>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</si>
  <si>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</si>
  <si>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</si>
  <si>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</si>
  <si>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</si>
  <si>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</si>
  <si>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</si>
  <si>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</si>
  <si>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</si>
  <si>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</si>
  <si>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</si>
  <si>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</si>
  <si>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</si>
  <si>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</si>
  <si>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</si>
  <si>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</si>
  <si>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</si>
  <si>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</si>
  <si>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</si>
  <si>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</si>
  <si>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</si>
  <si>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</si>
  <si>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</si>
  <si>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</si>
  <si>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</si>
  <si>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</si>
  <si>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</si>
  <si>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</si>
  <si>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</si>
  <si>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</si>
  <si>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</si>
  <si>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</si>
  <si>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</si>
  <si>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</si>
  <si>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</si>
  <si>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</si>
  <si>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</si>
  <si>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</si>
  <si>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</si>
  <si>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</si>
  <si>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</si>
  <si>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</si>
  <si>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</si>
  <si>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</si>
  <si>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</si>
  <si>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</si>
  <si>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</si>
  <si>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</si>
  <si>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</si>
  <si>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</si>
  <si>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</si>
  <si>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</si>
  <si>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</si>
  <si>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</si>
  <si>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</si>
  <si>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</si>
  <si>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</si>
  <si>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</si>
  <si>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</si>
  <si>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</si>
  <si>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</si>
  <si>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</si>
  <si>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</si>
  <si>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</si>
  <si>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</si>
  <si>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</si>
  <si>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</si>
  <si>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</si>
  <si>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</si>
  <si>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</si>
  <si>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</si>
  <si>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</si>
  <si>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</si>
  <si>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</si>
  <si>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</si>
  <si>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</si>
  <si>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</si>
  <si>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</si>
  <si>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</si>
  <si>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</si>
  <si>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</si>
  <si>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</si>
  <si>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</si>
  <si>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</si>
  <si>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</si>
  <si>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</si>
  <si>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</si>
  <si>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</si>
  <si>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</si>
  <si>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</si>
  <si>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</si>
  <si>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</si>
  <si>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</si>
  <si>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</si>
  <si>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</si>
  <si>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</si>
  <si>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</si>
  <si>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</si>
  <si>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</si>
  <si>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</si>
  <si>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</si>
  <si>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</si>
  <si>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</si>
  <si>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</si>
  <si>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</si>
  <si>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</si>
  <si>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</si>
  <si>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</si>
  <si>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</si>
  <si>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</si>
  <si>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</si>
  <si>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</si>
  <si>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</si>
  <si>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</si>
  <si>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</si>
  <si>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</si>
  <si>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</si>
  <si>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</si>
  <si>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</si>
  <si>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</si>
  <si>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</si>
  <si>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</si>
  <si>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</si>
  <si>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</si>
  <si>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</si>
  <si>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</si>
  <si>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</si>
  <si>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</si>
  <si>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</si>
  <si>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</si>
  <si>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</si>
  <si>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</si>
  <si>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</si>
  <si>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</si>
  <si>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</si>
  <si>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</si>
  <si>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</si>
  <si>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</si>
  <si>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</si>
  <si>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</si>
  <si>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</si>
  <si>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</si>
  <si>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</si>
  <si>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</si>
  <si>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</si>
  <si>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</si>
  <si>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</si>
  <si>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</si>
  <si>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</si>
  <si>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</si>
  <si>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</si>
  <si>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</si>
  <si>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</si>
  <si>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</si>
  <si>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</si>
  <si>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</si>
  <si>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</si>
  <si>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</si>
  <si>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</si>
  <si>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</si>
  <si>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</si>
  <si>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</si>
  <si>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</si>
  <si>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</si>
  <si>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</si>
  <si>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</si>
  <si>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</si>
  <si>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</si>
  <si>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</si>
  <si>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</si>
  <si>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</si>
  <si>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</si>
  <si>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</si>
  <si>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</si>
  <si>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</si>
  <si>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</si>
  <si>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</si>
  <si>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</si>
  <si>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</si>
  <si>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</si>
  <si>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</si>
  <si>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</si>
  <si>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</si>
  <si>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</si>
  <si>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</si>
  <si>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</si>
  <si>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</si>
  <si>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</si>
  <si>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</si>
  <si>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</si>
  <si>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</si>
  <si>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</si>
  <si>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</si>
  <si>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</si>
  <si>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</si>
  <si>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</si>
  <si>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</si>
  <si>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</si>
  <si>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</si>
  <si>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</si>
  <si>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</si>
  <si>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</si>
  <si>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</si>
  <si>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</si>
  <si>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</si>
  <si>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</si>
  <si>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</si>
  <si>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</si>
  <si>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</si>
  <si>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</si>
  <si>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</si>
  <si>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</si>
  <si>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</si>
  <si>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</si>
  <si>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</si>
  <si>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</si>
  <si>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</si>
  <si>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</si>
  <si>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</si>
  <si>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</si>
  <si>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</si>
  <si>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</si>
  <si>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</si>
  <si>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</si>
  <si>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</si>
  <si>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</si>
  <si>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</si>
  <si>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</si>
  <si>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</si>
  <si>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</si>
  <si>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</si>
  <si>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</si>
  <si>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</si>
  <si>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</si>
  <si>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</si>
  <si>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</si>
  <si>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</si>
  <si>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</si>
  <si>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</si>
  <si>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</si>
  <si>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</si>
  <si>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</si>
  <si>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</si>
  <si>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</si>
  <si>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</si>
  <si>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</si>
  <si>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</si>
  <si>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</si>
  <si>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</si>
  <si>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</si>
  <si>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</si>
  <si>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</si>
  <si>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</si>
  <si>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</si>
  <si>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</si>
  <si>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</si>
  <si>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</si>
  <si>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</si>
  <si>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</si>
  <si>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</si>
  <si>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</si>
  <si>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</si>
  <si>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</si>
  <si>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</si>
  <si>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</si>
  <si>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</si>
  <si>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</si>
  <si>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</si>
  <si>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</si>
  <si>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</si>
  <si>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</si>
  <si>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</si>
  <si>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</si>
  <si>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</si>
  <si>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</si>
  <si>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</si>
  <si>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</si>
  <si>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</si>
  <si>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</si>
  <si>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</si>
  <si>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</si>
  <si>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</si>
  <si>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</si>
  <si>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</si>
  <si>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</si>
  <si>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</si>
  <si>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</si>
  <si>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</si>
  <si>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</si>
  <si>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</si>
  <si>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</si>
  <si>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</si>
  <si>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</si>
  <si>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</si>
  <si>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</si>
  <si>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</si>
  <si>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</si>
  <si>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</si>
  <si>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</si>
  <si>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</si>
  <si>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</si>
  <si>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</si>
  <si>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</si>
  <si>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</si>
  <si>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</si>
  <si>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</si>
  <si>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</si>
  <si>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</si>
  <si>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</si>
  <si>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</si>
  <si>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</si>
  <si>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</si>
  <si>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</si>
  <si>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</si>
  <si>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</si>
  <si>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</si>
  <si>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</si>
  <si>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</si>
  <si>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</si>
  <si>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</si>
  <si>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</si>
  <si>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</si>
  <si>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</si>
  <si>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</si>
  <si>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</si>
  <si>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</si>
  <si>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</si>
  <si>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</si>
  <si>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</si>
  <si>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</si>
  <si>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</si>
  <si>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</si>
  <si>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</si>
  <si>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</si>
  <si>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</si>
  <si>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</si>
  <si>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</si>
  <si>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</si>
  <si>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</si>
  <si>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</si>
  <si>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</si>
  <si>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</si>
  <si>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</si>
  <si>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</si>
  <si>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</si>
  <si>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</si>
  <si>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</si>
  <si>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</si>
  <si>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</si>
  <si>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</si>
  <si>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</si>
  <si>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</si>
  <si>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</si>
  <si>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</si>
  <si>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</si>
  <si>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</si>
  <si>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</si>
  <si>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</si>
  <si>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</si>
  <si>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</si>
  <si>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</si>
  <si>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</si>
  <si>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</si>
  <si>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</si>
  <si>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</si>
  <si>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</si>
  <si>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</si>
  <si>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</si>
  <si>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</si>
  <si>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</si>
  <si>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</si>
  <si>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</si>
  <si>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</si>
  <si>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</si>
  <si>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</si>
  <si>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</si>
  <si>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</si>
  <si>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</si>
  <si>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</si>
  <si>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</si>
  <si>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</si>
  <si>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</si>
  <si>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</si>
  <si>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</si>
  <si>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</si>
  <si>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</si>
  <si>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</si>
  <si>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</si>
  <si>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</si>
  <si>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</si>
  <si>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</si>
  <si>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</si>
  <si>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</si>
  <si>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</si>
  <si>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</si>
  <si>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</si>
  <si>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</si>
  <si>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</si>
  <si>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</si>
  <si>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</si>
  <si>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</si>
  <si>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</si>
  <si>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</si>
  <si>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</si>
  <si>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</si>
  <si>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</si>
  <si>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</si>
  <si>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</si>
  <si>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</si>
  <si>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</si>
  <si>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</si>
  <si>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</si>
  <si>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</si>
  <si>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</si>
  <si>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</si>
  <si>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</si>
  <si>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</si>
  <si>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</si>
  <si>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</si>
  <si>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</si>
  <si>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</si>
  <si>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</si>
  <si>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</si>
  <si>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</si>
  <si>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</si>
  <si>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</si>
  <si>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</si>
  <si>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</si>
  <si>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</si>
  <si>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</si>
  <si>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</si>
  <si>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</si>
  <si>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</si>
  <si>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</si>
  <si>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</si>
  <si>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</si>
  <si>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</si>
  <si>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</si>
  <si>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</si>
  <si>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</si>
  <si>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</si>
  <si>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</si>
  <si>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</si>
  <si>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</si>
  <si>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</si>
  <si>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</si>
  <si>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</si>
  <si>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</si>
  <si>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</si>
  <si>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</si>
  <si>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</si>
  <si>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</si>
  <si>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</si>
  <si>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</si>
  <si>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</si>
  <si>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</si>
  <si>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</si>
  <si>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</si>
  <si>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</si>
  <si>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</si>
  <si>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</si>
  <si>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</si>
  <si>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</si>
  <si>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</si>
  <si>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</si>
  <si>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</si>
  <si>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</si>
  <si>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</si>
  <si>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</si>
  <si>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</si>
  <si>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</si>
  <si>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</si>
  <si>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</si>
  <si>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</si>
  <si>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</si>
  <si>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</si>
  <si>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</si>
  <si>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</si>
  <si>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</si>
  <si>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</si>
  <si>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</si>
  <si>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</si>
  <si>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</si>
  <si>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</si>
  <si>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</si>
  <si>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</si>
  <si>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</si>
  <si>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</si>
  <si>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</si>
  <si>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</si>
  <si>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</si>
  <si>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</si>
  <si>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</si>
  <si>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</si>
  <si>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</si>
  <si>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</si>
  <si>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</si>
  <si>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</si>
  <si>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</si>
  <si>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</si>
  <si>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</si>
  <si>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</si>
  <si>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</si>
  <si>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</si>
  <si>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</si>
  <si>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</si>
  <si>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</si>
  <si>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</si>
  <si>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</si>
  <si>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</si>
  <si>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</si>
  <si>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</si>
  <si>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</si>
  <si>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</si>
  <si>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</si>
  <si>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</si>
  <si>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</si>
  <si>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</si>
  <si>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</si>
  <si>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</si>
  <si>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</si>
  <si>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</si>
  <si>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</si>
  <si>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</si>
  <si>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</si>
  <si>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</si>
  <si>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</si>
  <si>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</si>
  <si>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</si>
  <si>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</si>
  <si>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</si>
  <si>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</si>
  <si>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</si>
  <si>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</si>
  <si>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</si>
  <si>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</si>
  <si>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</si>
  <si>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</si>
  <si>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</si>
  <si>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</si>
  <si>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</si>
  <si>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</si>
  <si>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</si>
  <si>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</si>
  <si>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</si>
  <si>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</si>
  <si>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</si>
  <si>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</si>
  <si>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</si>
  <si>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</si>
  <si>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</si>
  <si>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</si>
  <si>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</si>
  <si>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</si>
  <si>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</si>
  <si>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</si>
  <si>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</si>
  <si>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</si>
  <si>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</si>
  <si>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</si>
  <si>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</si>
  <si>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</si>
  <si>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</si>
  <si>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</si>
  <si>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</si>
  <si>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</si>
  <si>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</si>
  <si>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</si>
  <si>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</si>
  <si>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</si>
  <si>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</si>
  <si>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</si>
  <si>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</si>
  <si>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</si>
  <si>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</si>
  <si>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</si>
  <si>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</si>
  <si>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</si>
  <si>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</si>
  <si>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</si>
  <si>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</si>
  <si>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</si>
  <si>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</si>
  <si>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</si>
  <si>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</si>
  <si>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</si>
  <si>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</si>
  <si>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</si>
  <si>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</si>
  <si>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</si>
  <si>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</si>
  <si>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</si>
  <si>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</si>
  <si>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</si>
  <si>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</si>
  <si>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</si>
  <si>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</si>
  <si>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</si>
  <si>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</si>
  <si>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</si>
  <si>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</si>
  <si>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</si>
  <si>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</si>
  <si>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</si>
  <si>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</si>
  <si>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</si>
  <si>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</si>
  <si>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</si>
  <si>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</si>
  <si>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</si>
  <si>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</si>
  <si>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</si>
  <si>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</si>
  <si>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</si>
  <si>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</si>
  <si>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</si>
  <si>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</si>
  <si>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</si>
  <si>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</si>
  <si>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</si>
  <si>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</si>
  <si>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</si>
  <si>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</si>
  <si>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</si>
  <si>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</si>
  <si>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</si>
  <si>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</si>
  <si>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</si>
  <si>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</si>
  <si>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</si>
  <si>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</si>
  <si>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</si>
  <si>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</si>
  <si>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</si>
  <si>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</si>
  <si>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</si>
  <si>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</si>
  <si>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</si>
  <si>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</si>
  <si>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</si>
  <si>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</si>
  <si>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</si>
  <si>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</si>
  <si>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</si>
  <si>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</si>
  <si>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</si>
  <si>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</si>
  <si>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</si>
  <si>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</si>
  <si>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</si>
  <si>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</si>
  <si>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</si>
  <si>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</si>
  <si>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</si>
  <si>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</si>
  <si>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</si>
  <si>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</si>
  <si>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</si>
  <si>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</si>
  <si>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</si>
  <si>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</si>
  <si>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</si>
  <si>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</si>
  <si>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</si>
  <si>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</si>
  <si>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</si>
  <si>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</si>
  <si>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</si>
  <si>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</si>
  <si>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</si>
  <si>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</si>
  <si>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</si>
  <si>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</si>
  <si>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</si>
  <si>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</si>
  <si>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</si>
  <si>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</si>
  <si>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</si>
  <si>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</si>
  <si>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</si>
  <si>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</si>
  <si>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</si>
  <si>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</si>
  <si>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</si>
  <si>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</si>
  <si>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</si>
  <si>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</si>
  <si>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</si>
  <si>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</si>
  <si>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</si>
  <si>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</si>
  <si>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</si>
  <si>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</si>
  <si>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</si>
  <si>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</si>
  <si>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</si>
  <si>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</si>
  <si>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</si>
  <si>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</si>
  <si>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</si>
  <si>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</si>
  <si>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</si>
  <si>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</si>
  <si>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</si>
  <si>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</si>
  <si>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</si>
  <si>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</si>
  <si>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</si>
  <si>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</si>
  <si>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</si>
  <si>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</si>
  <si>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</si>
  <si>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</si>
  <si>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</si>
  <si>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</si>
  <si>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</si>
  <si>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</si>
  <si>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</si>
  <si>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</si>
  <si>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</si>
  <si>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</si>
  <si>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</si>
  <si>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</si>
  <si>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</si>
  <si>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</si>
  <si>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</si>
  <si>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</si>
  <si>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</si>
  <si>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</si>
  <si>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</si>
  <si>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</si>
  <si>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</si>
  <si>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</si>
  <si>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</si>
  <si>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</si>
  <si>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</si>
  <si>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</si>
  <si>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</si>
  <si>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</si>
  <si>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</si>
  <si>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</si>
  <si>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</si>
  <si>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</si>
  <si>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</si>
  <si>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</si>
  <si>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</si>
  <si>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</si>
  <si>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</si>
  <si>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</si>
  <si>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</si>
  <si>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</si>
  <si>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</si>
  <si>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</si>
  <si>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</si>
  <si>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</si>
  <si>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</si>
  <si>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</si>
  <si>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</si>
  <si>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</si>
  <si>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</si>
  <si>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</si>
  <si>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</si>
  <si>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</si>
  <si>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</si>
  <si>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</si>
  <si>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</si>
  <si>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</si>
  <si>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</si>
  <si>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</si>
  <si>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</si>
  <si>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</si>
  <si>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</si>
  <si>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</si>
  <si>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</si>
  <si>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</si>
  <si>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</si>
  <si>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</si>
  <si>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</si>
  <si>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</si>
  <si>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</si>
  <si>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</si>
  <si>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</si>
  <si>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</si>
  <si>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</si>
  <si>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</si>
  <si>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</si>
  <si>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</si>
  <si>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</si>
  <si>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</si>
  <si>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</si>
  <si>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</si>
  <si>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</si>
  <si>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</si>
  <si>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</si>
  <si>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</si>
  <si>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</si>
  <si>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</si>
  <si>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</si>
  <si>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</si>
  <si>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</si>
  <si>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</si>
  <si>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</si>
  <si>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</si>
  <si>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</si>
  <si>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</si>
  <si>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</si>
  <si>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</si>
  <si>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</si>
  <si>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</si>
  <si>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</si>
  <si>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</si>
  <si>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</si>
  <si>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</si>
  <si>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</si>
  <si>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</si>
  <si>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</si>
  <si>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</si>
  <si>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</si>
  <si>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</si>
  <si>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</si>
  <si>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</si>
  <si>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</si>
  <si>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</si>
  <si>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</si>
  <si>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</si>
  <si>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</si>
  <si>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</si>
  <si>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</si>
  <si>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</si>
  <si>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</si>
  <si>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</si>
  <si>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</si>
  <si>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</si>
  <si>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</si>
  <si>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</si>
  <si>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</si>
  <si>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</si>
  <si>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</si>
  <si>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</si>
  <si>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</si>
  <si>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</si>
  <si>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</si>
  <si>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</si>
  <si>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</si>
  <si>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</si>
  <si>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</si>
  <si>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</si>
  <si>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</si>
  <si>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</si>
  <si>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</si>
  <si>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</si>
  <si>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</si>
  <si>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</si>
  <si>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</si>
  <si>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</si>
  <si>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</si>
  <si>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</si>
  <si>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</si>
  <si>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</si>
  <si>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</si>
  <si>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</si>
  <si>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</si>
  <si>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</si>
  <si>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</si>
  <si>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</si>
  <si>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</si>
  <si>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</si>
  <si>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</si>
  <si>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</si>
  <si>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</si>
  <si>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</si>
  <si>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</si>
  <si>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</si>
  <si>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</si>
  <si>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</si>
  <si>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</si>
  <si>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</si>
  <si>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</si>
  <si>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</si>
  <si>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</si>
  <si>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</si>
  <si>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</si>
  <si>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</si>
  <si>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</si>
  <si>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</si>
  <si>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</si>
  <si>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</si>
  <si>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</si>
  <si>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</si>
  <si>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</si>
  <si>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</si>
  <si>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</si>
  <si>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</si>
  <si>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</si>
  <si>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</si>
  <si>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</si>
  <si>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</si>
  <si>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</si>
  <si>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</si>
  <si>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</si>
  <si>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</si>
  <si>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</si>
  <si>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</si>
  <si>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</si>
  <si>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</si>
  <si>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</si>
  <si>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</si>
  <si>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</si>
  <si>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</si>
  <si>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</si>
  <si>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</si>
  <si>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</si>
  <si>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</si>
  <si>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</si>
  <si>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</si>
  <si>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</si>
  <si>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</si>
  <si>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</si>
  <si>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</si>
  <si>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</si>
  <si>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</si>
  <si>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</si>
  <si>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</si>
  <si>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</si>
  <si>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</si>
  <si>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</si>
  <si>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</si>
  <si>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</si>
  <si>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</si>
  <si>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</si>
  <si>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</si>
  <si>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</si>
  <si>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</si>
  <si>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</si>
  <si>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</si>
  <si>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</si>
  <si>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</si>
  <si>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</si>
  <si>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</si>
  <si>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</si>
  <si>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</si>
  <si>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</si>
  <si>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</si>
  <si>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</si>
  <si>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</si>
  <si>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</si>
  <si>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</si>
  <si>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</si>
  <si>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</si>
  <si>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</si>
  <si>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</si>
  <si>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</si>
  <si>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</si>
  <si>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</si>
  <si>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</si>
  <si>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</si>
  <si>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</si>
  <si>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</si>
  <si>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</si>
  <si>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</si>
  <si>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</si>
  <si>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</si>
  <si>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</si>
  <si>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</si>
  <si>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</si>
  <si>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</si>
  <si>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</si>
  <si>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</si>
  <si>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</si>
  <si>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</si>
  <si>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</si>
  <si>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</si>
  <si>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</si>
  <si>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</si>
  <si>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</si>
  <si>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</si>
  <si>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</si>
  <si>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</si>
  <si>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</si>
  <si>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</si>
  <si>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</si>
  <si>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</si>
  <si>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</si>
  <si>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</si>
  <si>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</si>
  <si>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</si>
  <si>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</si>
  <si>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</si>
  <si>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</si>
  <si>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</si>
  <si>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</si>
  <si>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</si>
  <si>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</si>
  <si>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</si>
  <si>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</si>
  <si>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</si>
  <si>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</si>
  <si>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</si>
  <si>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</si>
  <si>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</si>
  <si>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</si>
  <si>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</si>
  <si>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</si>
  <si>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</si>
  <si>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</si>
  <si>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</si>
  <si>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</si>
  <si>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</si>
  <si>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</si>
  <si>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</si>
  <si>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</si>
  <si>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</si>
  <si>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</si>
  <si>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</si>
  <si>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</si>
  <si>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</si>
  <si>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</si>
  <si>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</si>
  <si>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</si>
  <si>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</si>
  <si>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</si>
  <si>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</si>
  <si>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</si>
  <si>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</si>
  <si>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</si>
  <si>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</si>
  <si>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</si>
  <si>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</si>
  <si>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</si>
  <si>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</si>
  <si>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</si>
  <si>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</si>
  <si>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</si>
  <si>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</si>
  <si>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</si>
  <si>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</si>
  <si>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</si>
  <si>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</si>
  <si>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</si>
  <si>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</si>
  <si>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</si>
  <si>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</si>
  <si>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</si>
  <si>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</si>
  <si>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</si>
  <si>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</si>
  <si>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</si>
  <si>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</si>
  <si>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</si>
  <si>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</si>
  <si>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</si>
  <si>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</si>
  <si>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</si>
  <si>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</si>
  <si>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</si>
  <si>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</si>
  <si>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</si>
  <si>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</si>
  <si>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</si>
  <si>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</si>
  <si>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</si>
  <si>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</si>
  <si>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</si>
  <si>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</si>
  <si>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</si>
  <si>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</si>
  <si>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</si>
  <si>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</si>
  <si>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</si>
  <si>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</si>
  <si>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</si>
  <si>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</si>
  <si>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</si>
  <si>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</si>
  <si>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</si>
  <si>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</si>
  <si>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</si>
  <si>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</si>
  <si>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</si>
  <si>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</si>
  <si>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</si>
  <si>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</si>
  <si>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</si>
  <si>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</si>
  <si>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</si>
  <si>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</si>
  <si>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</si>
  <si>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</si>
  <si>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</si>
  <si>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</si>
  <si>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</si>
  <si>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</si>
  <si>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</si>
  <si>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</si>
  <si>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</si>
  <si>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</si>
  <si>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</si>
  <si>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</si>
  <si>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</si>
  <si>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</si>
  <si>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</si>
  <si>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</si>
  <si>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</si>
  <si>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</si>
  <si>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</si>
  <si>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</si>
  <si>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</si>
  <si>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</si>
  <si>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</si>
  <si>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</si>
  <si>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</si>
  <si>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</si>
  <si>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</si>
  <si>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</si>
  <si>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</si>
  <si>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</si>
  <si>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</si>
  <si>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</si>
  <si>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</si>
  <si>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</si>
  <si>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</si>
  <si>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</si>
  <si>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</si>
  <si>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</si>
  <si>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</si>
  <si>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</si>
  <si>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</si>
  <si>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</si>
  <si>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</si>
  <si>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</si>
  <si>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</si>
  <si>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</si>
  <si>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</si>
  <si>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</si>
  <si>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</si>
  <si>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</si>
  <si>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</si>
  <si>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</si>
  <si>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</si>
  <si>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</si>
  <si>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</si>
  <si>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</si>
  <si>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</si>
  <si>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</si>
  <si>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</si>
  <si>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</si>
  <si>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</si>
  <si>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</si>
  <si>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</si>
  <si>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</si>
  <si>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</si>
  <si>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</si>
  <si>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</si>
  <si>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</si>
  <si>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</si>
  <si>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</si>
  <si>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</si>
  <si>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</si>
  <si>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</si>
  <si>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</si>
  <si>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</si>
  <si>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</si>
  <si>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</si>
  <si>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</si>
  <si>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</si>
  <si>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</si>
  <si>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</si>
  <si>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</si>
  <si>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</si>
  <si>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</si>
  <si>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</si>
  <si>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</si>
  <si>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</si>
  <si>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</si>
  <si>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</si>
  <si>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</si>
  <si>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</si>
  <si>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</si>
  <si>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</si>
  <si>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</si>
  <si>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</si>
  <si>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</si>
  <si>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</si>
  <si>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</si>
  <si>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</si>
  <si>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</si>
  <si>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</si>
  <si>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</si>
  <si>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</si>
  <si>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</si>
  <si>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</si>
  <si>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</si>
  <si>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</si>
  <si>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</si>
  <si>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</si>
  <si>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</si>
  <si>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</si>
  <si>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</si>
  <si>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</si>
  <si>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</si>
  <si>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</si>
  <si>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</si>
  <si>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</si>
  <si>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</si>
  <si>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</si>
  <si>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</si>
  <si>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</si>
  <si>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</si>
  <si>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</si>
  <si>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</si>
  <si>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</si>
  <si>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</si>
  <si>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</si>
  <si>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</si>
  <si>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</si>
  <si>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</si>
  <si>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</si>
  <si>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</si>
  <si>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</si>
  <si>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</si>
  <si>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</si>
  <si>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</si>
  <si>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</si>
  <si>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</si>
  <si>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</si>
  <si>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</si>
  <si>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</si>
  <si>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</si>
  <si>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</si>
  <si>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</si>
  <si>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</si>
  <si>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</si>
  <si>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</si>
  <si>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</si>
  <si>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</si>
  <si>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</si>
  <si>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</si>
  <si>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</si>
  <si>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</si>
  <si>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</si>
  <si>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</si>
  <si>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</si>
  <si>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</si>
  <si>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</si>
  <si>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</si>
  <si>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</si>
  <si>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</si>
  <si>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</si>
  <si>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</si>
  <si>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</si>
  <si>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</si>
  <si>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</si>
  <si>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</si>
  <si>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</si>
  <si>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</si>
  <si>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</si>
  <si>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</si>
  <si>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</si>
  <si>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</si>
  <si>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</si>
  <si>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</si>
  <si>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</si>
  <si>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</si>
  <si>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</si>
  <si>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</si>
  <si>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</si>
  <si>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</si>
  <si>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</si>
  <si>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</si>
  <si>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</si>
  <si>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</si>
  <si>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</si>
  <si>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</si>
  <si>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</si>
  <si>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</si>
  <si>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</si>
  <si>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</si>
  <si>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</si>
  <si>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</si>
  <si>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</si>
  <si>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</si>
  <si>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</si>
  <si>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</si>
  <si>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</si>
  <si>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</si>
  <si>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</si>
  <si>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</si>
  <si>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</si>
  <si>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</si>
  <si>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</si>
  <si>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</si>
  <si>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</si>
  <si>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</si>
  <si>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</si>
  <si>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</si>
  <si>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</si>
  <si>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</si>
  <si>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</si>
  <si>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</si>
  <si>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</si>
  <si>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</si>
  <si>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</si>
  <si>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</si>
  <si>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</si>
  <si>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</si>
  <si>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</si>
  <si>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</si>
  <si>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</si>
  <si>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</si>
  <si>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</si>
  <si>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</si>
  <si>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</si>
  <si>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</si>
  <si>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</si>
  <si>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</si>
  <si>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</si>
  <si>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</si>
  <si>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</si>
  <si>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</si>
  <si>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</si>
  <si>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</si>
  <si>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</si>
  <si>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</si>
  <si>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</si>
  <si>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</si>
  <si>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</si>
  <si>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</si>
  <si>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</si>
  <si>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</si>
  <si>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</si>
  <si>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</si>
  <si>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</si>
  <si>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</si>
  <si>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</si>
  <si>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</si>
  <si>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</si>
  <si>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</si>
  <si>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</si>
  <si>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</si>
  <si>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</si>
  <si>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</si>
  <si>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</si>
  <si>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</si>
  <si>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</si>
  <si>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</si>
  <si>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</si>
  <si>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</si>
  <si>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</si>
  <si>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</si>
  <si>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</si>
  <si>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</si>
  <si>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</si>
  <si>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</si>
  <si>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</si>
  <si>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</si>
  <si>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</si>
  <si>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</si>
  <si>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</si>
  <si>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</si>
  <si>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</si>
  <si>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</si>
  <si>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</si>
  <si>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</si>
  <si>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</si>
  <si>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</si>
  <si>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</si>
  <si>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</si>
  <si>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</si>
  <si>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</si>
  <si>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</si>
  <si>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</si>
  <si>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</si>
  <si>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</si>
  <si>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</si>
  <si>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</si>
  <si>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</si>
  <si>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</si>
  <si>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</si>
  <si>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</si>
  <si>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</si>
  <si>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</si>
  <si>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</si>
  <si>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</si>
  <si>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</si>
  <si>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</si>
  <si>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</si>
  <si>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</si>
  <si>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</si>
  <si>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</si>
  <si>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</si>
  <si>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</si>
  <si>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</si>
  <si>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</si>
  <si>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</si>
  <si>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</si>
  <si>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</si>
  <si>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</si>
  <si>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</si>
  <si>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</si>
  <si>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</si>
  <si>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</si>
  <si>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</si>
  <si>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</si>
  <si>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</si>
  <si>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</si>
  <si>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</si>
  <si>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</si>
  <si>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</si>
  <si>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</si>
  <si>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</si>
  <si>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</si>
  <si>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</si>
  <si>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</si>
  <si>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</si>
  <si>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</si>
  <si>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</si>
  <si>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</si>
  <si>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</si>
  <si>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</si>
  <si>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</si>
  <si>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</si>
  <si>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</si>
  <si>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</si>
  <si>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</si>
  <si>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</si>
  <si>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</si>
  <si>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</si>
  <si>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</si>
  <si>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</si>
  <si>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</si>
  <si>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</si>
  <si>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</si>
  <si>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</si>
  <si>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</si>
  <si>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</si>
  <si>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</si>
  <si>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</si>
  <si>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</si>
  <si>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</si>
  <si>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</si>
  <si>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</si>
  <si>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</si>
  <si>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</si>
  <si>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</si>
  <si>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</si>
  <si>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</si>
  <si>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</si>
  <si>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</si>
  <si>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</si>
  <si>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</si>
  <si>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</si>
  <si>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</si>
  <si>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</si>
  <si>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</si>
  <si>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</si>
  <si>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</si>
  <si>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</si>
  <si>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</si>
  <si>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</si>
  <si>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</si>
  <si>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</si>
  <si>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</si>
  <si>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</si>
  <si>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</si>
  <si>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</si>
  <si>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</si>
  <si>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</si>
  <si>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</si>
  <si>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</si>
  <si>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</si>
  <si>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</si>
  <si>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</si>
  <si>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</si>
  <si>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</si>
  <si>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</si>
  <si>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</si>
  <si>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</si>
  <si>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</si>
  <si>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</si>
  <si>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</si>
  <si>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</si>
  <si>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</si>
  <si>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</si>
  <si>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</si>
  <si>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</si>
  <si>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</si>
  <si>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</si>
  <si>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</si>
  <si>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</si>
  <si>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</si>
  <si>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</si>
  <si>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</si>
  <si>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</si>
  <si>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</si>
  <si>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</si>
  <si>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</si>
  <si>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</si>
  <si>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</si>
  <si>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</si>
  <si>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</si>
  <si>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</si>
  <si>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</si>
  <si>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</si>
  <si>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</si>
  <si>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</si>
  <si>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</si>
  <si>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</si>
  <si>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</si>
  <si>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</si>
  <si>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</si>
  <si>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</si>
  <si>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</si>
  <si>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</si>
  <si>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</si>
  <si>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</si>
  <si>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</si>
  <si>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</si>
  <si>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</si>
  <si>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</si>
  <si>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</si>
  <si>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</si>
  <si>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</si>
  <si>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</si>
  <si>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</si>
  <si>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</si>
  <si>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</si>
  <si>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</si>
  <si>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</si>
  <si>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</si>
  <si>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</si>
  <si>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</si>
  <si>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</si>
  <si>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</si>
  <si>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</si>
  <si>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</si>
  <si>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</si>
  <si>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</si>
  <si>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</si>
  <si>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</si>
  <si>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</si>
  <si>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</si>
  <si>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</si>
  <si>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</si>
  <si>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</si>
  <si>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</si>
  <si>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</si>
  <si>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</si>
  <si>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</si>
  <si>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</si>
  <si>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</si>
  <si>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</si>
  <si>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</si>
  <si>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</si>
  <si>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</si>
  <si>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</si>
  <si>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</si>
  <si>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</si>
  <si>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</si>
  <si>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</si>
  <si>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</si>
  <si>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</si>
  <si>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</si>
  <si>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</si>
  <si>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</si>
  <si>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</si>
  <si>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</si>
  <si>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</si>
  <si>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</si>
  <si>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</si>
  <si>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</si>
  <si>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</si>
  <si>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</si>
  <si>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</si>
  <si>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</si>
  <si>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</si>
  <si>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</si>
  <si>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</si>
  <si>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</si>
  <si>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</si>
  <si>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</si>
  <si>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</si>
  <si>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</si>
  <si>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</si>
  <si>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</si>
  <si>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</si>
  <si>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</si>
  <si>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</si>
  <si>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</si>
  <si>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</si>
  <si>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</si>
  <si>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</si>
  <si>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</si>
  <si>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</si>
  <si>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</si>
  <si>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</si>
  <si>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</si>
  <si>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</si>
  <si>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</si>
  <si>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</si>
  <si>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</si>
  <si>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</si>
  <si>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</si>
  <si>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</si>
  <si>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</si>
  <si>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</si>
  <si>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</si>
  <si>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</si>
  <si>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</si>
  <si>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</si>
  <si>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</si>
  <si>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</si>
  <si>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</si>
  <si>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</si>
  <si>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</si>
  <si>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</si>
  <si>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</si>
  <si>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</si>
  <si>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</si>
  <si>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</si>
  <si>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</si>
  <si>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</si>
  <si>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</si>
  <si>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</si>
  <si>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</si>
  <si>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</si>
  <si>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</si>
  <si>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</si>
  <si>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</si>
  <si>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</si>
  <si>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</si>
  <si>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</si>
  <si>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</si>
  <si>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</si>
  <si>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</si>
  <si>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</si>
  <si>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</si>
  <si>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</si>
  <si>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</si>
  <si>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</si>
  <si>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</si>
  <si>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</si>
  <si>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</si>
  <si>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</si>
  <si>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</si>
  <si>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</si>
  <si>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</si>
  <si>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</si>
  <si>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</si>
  <si>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</si>
  <si>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</si>
  <si>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</si>
  <si>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</si>
  <si>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</si>
  <si>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</si>
  <si>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</si>
  <si>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</si>
  <si>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</si>
  <si>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</si>
  <si>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</si>
  <si>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</si>
  <si>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</si>
  <si>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</si>
  <si>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</si>
  <si>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</si>
  <si>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</si>
  <si>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</si>
  <si>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</si>
  <si>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</si>
  <si>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</si>
  <si>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</si>
  <si>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</si>
  <si>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</si>
  <si>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</si>
  <si>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</si>
  <si>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</si>
  <si>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</si>
  <si>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</si>
  <si>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</si>
  <si>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</si>
  <si>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</si>
  <si>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</si>
  <si>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</si>
  <si>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</si>
  <si>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</si>
  <si>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</si>
  <si>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</si>
  <si>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</si>
  <si>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</si>
  <si>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</si>
  <si>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</si>
  <si>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</si>
  <si>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</si>
  <si>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</si>
  <si>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</si>
  <si>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</si>
  <si>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</si>
  <si>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</si>
  <si>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</si>
  <si>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</si>
  <si>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</si>
  <si>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</si>
  <si>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</si>
  <si>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</si>
  <si>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</si>
  <si>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</si>
  <si>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</si>
  <si>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</si>
  <si>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</si>
  <si>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</si>
  <si>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</si>
  <si>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</si>
  <si>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</si>
  <si>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</si>
  <si>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</si>
  <si>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</si>
  <si>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</si>
  <si>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</si>
  <si>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</si>
  <si>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</si>
  <si>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</si>
  <si>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</si>
  <si>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</si>
  <si>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</si>
  <si>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</si>
  <si>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</si>
  <si>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</si>
  <si>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</si>
  <si>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</si>
  <si>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</si>
  <si>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</si>
  <si>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</si>
  <si>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</si>
  <si>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</si>
  <si>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</si>
  <si>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</si>
  <si>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</si>
  <si>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</si>
  <si>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</si>
  <si>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</si>
  <si>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</si>
  <si>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</si>
  <si>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</si>
  <si>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</si>
  <si>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</si>
  <si>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</si>
  <si>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</si>
  <si>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</si>
  <si>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</si>
  <si>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</si>
  <si>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</si>
  <si>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</si>
  <si>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</si>
  <si>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</si>
  <si>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</si>
  <si>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</si>
  <si>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</si>
  <si>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</si>
  <si>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</si>
  <si>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</si>
  <si>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</si>
  <si>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</si>
  <si>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</si>
  <si>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</si>
  <si>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</si>
  <si>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</si>
  <si>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</si>
  <si>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</si>
  <si>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</si>
  <si>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</si>
  <si>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</si>
  <si>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</si>
  <si>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</si>
  <si>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</si>
  <si>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</si>
  <si>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</si>
  <si>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</si>
  <si>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</si>
  <si>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</si>
  <si>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</si>
  <si>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</si>
  <si>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</si>
  <si>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</si>
  <si>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</si>
  <si>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</si>
  <si>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</si>
  <si>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</si>
  <si>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</si>
  <si>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</si>
  <si>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</si>
  <si>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</si>
  <si>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</si>
  <si>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</si>
  <si>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</si>
  <si>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</si>
  <si>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</si>
  <si>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</si>
  <si>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</si>
  <si>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</si>
  <si>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</si>
  <si>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</si>
  <si>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</si>
  <si>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</si>
  <si>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</si>
  <si>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</si>
  <si>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</si>
  <si>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</si>
  <si>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</si>
  <si>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</si>
  <si>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</si>
  <si>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</si>
  <si>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</si>
  <si>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</si>
  <si>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</si>
  <si>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</si>
  <si>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</si>
  <si>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</si>
  <si>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</si>
  <si>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</si>
  <si>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</si>
  <si>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</si>
  <si>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</si>
  <si>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</si>
  <si>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</si>
  <si>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</si>
  <si>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</si>
  <si>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</si>
  <si>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</si>
  <si>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</si>
  <si>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</si>
  <si>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</si>
  <si>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</si>
  <si>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</si>
  <si>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</si>
  <si>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</si>
  <si>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</si>
  <si>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</si>
  <si>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</si>
  <si>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</si>
  <si>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</si>
  <si>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</si>
  <si>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</si>
  <si>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</si>
  <si>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</si>
  <si>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</si>
  <si>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</si>
  <si>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</si>
  <si>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</si>
  <si>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</si>
  <si>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</si>
  <si>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</si>
  <si>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</si>
  <si>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</si>
  <si>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</si>
  <si>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</si>
  <si>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</si>
  <si>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</si>
  <si>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</si>
  <si>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</si>
  <si>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</si>
  <si>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</si>
  <si>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</si>
  <si>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</si>
  <si>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</si>
  <si>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</si>
  <si>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</si>
  <si>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</si>
  <si>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</si>
  <si>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</si>
  <si>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</si>
  <si>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</si>
  <si>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</si>
  <si>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</si>
  <si>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</si>
  <si>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</si>
  <si>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</si>
  <si>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</si>
  <si>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</si>
  <si>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</si>
  <si>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</si>
  <si>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</si>
  <si>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</si>
  <si>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</si>
  <si>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</si>
  <si>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</si>
  <si>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</si>
  <si>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</si>
  <si>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</si>
  <si>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</si>
  <si>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</si>
  <si>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</si>
  <si>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</si>
  <si>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</si>
  <si>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</si>
  <si>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</si>
  <si>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</si>
  <si>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</si>
  <si>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</si>
  <si>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</si>
  <si>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</si>
  <si>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</si>
  <si>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</si>
  <si>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</si>
  <si>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</si>
  <si>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</si>
  <si>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</si>
  <si>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</si>
  <si>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</si>
  <si>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</si>
  <si>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</si>
  <si>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</si>
  <si>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</si>
  <si>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</si>
  <si>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</si>
  <si>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</si>
  <si>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</si>
  <si>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</si>
  <si>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</si>
  <si>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</si>
  <si>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</si>
  <si>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</si>
  <si>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</si>
  <si>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</si>
  <si>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</si>
  <si>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</si>
  <si>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</si>
  <si>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</si>
  <si>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</si>
  <si>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</si>
  <si>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</si>
  <si>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</si>
  <si>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</si>
  <si>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</si>
  <si>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</si>
  <si>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</si>
  <si>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</si>
  <si>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</si>
  <si>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</si>
  <si>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</si>
  <si>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</si>
  <si>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</si>
  <si>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</si>
  <si>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</si>
  <si>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</si>
  <si>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</si>
  <si>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</si>
  <si>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</si>
  <si>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</si>
  <si>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</si>
  <si>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</si>
  <si>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</si>
  <si>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</si>
  <si>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</si>
  <si>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</si>
  <si>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</si>
  <si>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</si>
  <si>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</si>
  <si>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</si>
  <si>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</si>
  <si>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</si>
  <si>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</si>
  <si>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</si>
  <si>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</si>
  <si>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</si>
  <si>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</si>
  <si>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</si>
  <si>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</si>
  <si>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</si>
  <si>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</si>
  <si>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</si>
  <si>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</si>
  <si>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</si>
  <si>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</si>
  <si>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</si>
  <si>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</si>
  <si>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</si>
  <si>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</si>
  <si>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</si>
  <si>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</si>
  <si>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</si>
  <si>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</si>
  <si>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</si>
  <si>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</si>
  <si>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</si>
  <si>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</si>
  <si>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</si>
  <si>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</si>
  <si>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</si>
  <si>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</si>
  <si>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</si>
  <si>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</si>
  <si>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</si>
  <si>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</si>
  <si>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</si>
  <si>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</si>
  <si>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</si>
  <si>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</si>
  <si>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</si>
  <si>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</si>
  <si>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</si>
  <si>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</si>
  <si>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</si>
  <si>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</si>
  <si>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</si>
  <si>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</si>
  <si>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</si>
  <si>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</si>
  <si>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</si>
  <si>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</si>
  <si>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</si>
  <si>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</si>
  <si>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</si>
  <si>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</si>
  <si>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</si>
  <si>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</si>
  <si>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</si>
  <si>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</si>
  <si>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</si>
  <si>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</si>
  <si>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</si>
  <si>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</si>
  <si>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</si>
  <si>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</si>
  <si>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</si>
  <si>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</si>
  <si>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</si>
  <si>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</si>
  <si>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</si>
  <si>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</si>
  <si>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</si>
  <si>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</si>
  <si>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</si>
  <si>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</si>
  <si>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</si>
  <si>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</si>
  <si>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</si>
  <si>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</si>
  <si>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</si>
  <si>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</si>
  <si>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</si>
  <si>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</si>
  <si>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</si>
  <si>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</si>
  <si>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</si>
  <si>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</si>
  <si>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</si>
  <si>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</si>
  <si>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</si>
  <si>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</si>
  <si>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</si>
  <si>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</si>
  <si>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</si>
  <si>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</si>
  <si>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</si>
  <si>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</si>
  <si>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</si>
  <si>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</si>
  <si>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</si>
  <si>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</si>
  <si>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</si>
  <si>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</si>
  <si>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</si>
  <si>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</si>
  <si>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</si>
  <si>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</si>
  <si>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</si>
  <si>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</si>
  <si>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</si>
  <si>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</si>
  <si>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</si>
  <si>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</si>
  <si>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</si>
  <si>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</si>
  <si>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</si>
  <si>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</si>
  <si>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</si>
  <si>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</si>
  <si>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</si>
  <si>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</si>
  <si>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</si>
  <si>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</si>
  <si>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</si>
  <si>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</si>
  <si>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</si>
  <si>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</si>
  <si>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</si>
  <si>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</si>
  <si>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</si>
  <si>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</si>
  <si>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</si>
  <si>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</si>
  <si>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</si>
  <si>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</si>
  <si>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</si>
  <si>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</si>
  <si>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</si>
  <si>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</si>
  <si>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</si>
  <si>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</si>
  <si>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</si>
  <si>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</si>
  <si>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</si>
  <si>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</si>
  <si>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</si>
  <si>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</si>
  <si>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</si>
  <si>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</si>
  <si>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</si>
  <si>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</si>
  <si>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</si>
  <si>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</si>
  <si>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</si>
  <si>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</si>
  <si>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</si>
  <si>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</si>
  <si>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</si>
  <si>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</si>
  <si>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</si>
  <si>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</si>
  <si>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</si>
  <si>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</si>
  <si>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</si>
  <si>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</si>
  <si>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</si>
  <si>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</si>
  <si>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</si>
  <si>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</si>
  <si>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</si>
  <si>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</si>
  <si>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</si>
  <si>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</si>
  <si>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</si>
  <si>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</si>
  <si>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</si>
  <si>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</si>
  <si>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</si>
  <si>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</si>
  <si>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</si>
  <si>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</si>
  <si>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</si>
  <si>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</si>
  <si>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</si>
  <si>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</si>
  <si>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</si>
  <si>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</si>
  <si>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</si>
  <si>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</si>
  <si>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</si>
  <si>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</si>
  <si>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</si>
  <si>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</si>
  <si>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</si>
  <si>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</si>
  <si>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</si>
  <si>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</si>
  <si>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</si>
  <si>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</si>
  <si>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</si>
  <si>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</si>
  <si>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</si>
  <si>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</si>
  <si>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</si>
  <si>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</si>
  <si>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</si>
  <si>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</si>
  <si>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</si>
  <si>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</si>
  <si>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</si>
  <si>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</si>
  <si>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</si>
  <si>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</si>
  <si>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</si>
  <si>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</si>
  <si>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</si>
  <si>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</si>
  <si>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</si>
  <si>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</si>
  <si>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</si>
  <si>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</si>
  <si>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</si>
  <si>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</si>
  <si>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</si>
  <si>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</si>
  <si>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</si>
  <si>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</si>
  <si>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</si>
  <si>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</si>
  <si>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</si>
  <si>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</si>
  <si>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</si>
  <si>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</si>
  <si>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</si>
  <si>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</si>
  <si>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</si>
  <si>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</si>
  <si>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</si>
  <si>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</si>
  <si>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</si>
  <si>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</si>
  <si>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</si>
  <si>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</si>
  <si>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</si>
  <si>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</si>
  <si>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</si>
  <si>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</si>
  <si>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</si>
  <si>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</si>
  <si>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</si>
  <si>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</si>
  <si>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</si>
  <si>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</si>
  <si>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</si>
  <si>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</si>
  <si>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</si>
  <si>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</si>
  <si>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</si>
  <si>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</si>
  <si>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</si>
  <si>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</si>
  <si>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</si>
  <si>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</si>
  <si>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</si>
  <si>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</si>
  <si>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</si>
  <si>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</si>
  <si>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</si>
  <si>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</si>
  <si>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</si>
  <si>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</si>
  <si>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</si>
  <si>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</si>
  <si>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</si>
  <si>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</si>
  <si>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</si>
  <si>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</si>
  <si>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</si>
  <si>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</si>
  <si>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</si>
  <si>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</si>
  <si>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</si>
  <si>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</si>
  <si>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</si>
  <si>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</si>
  <si>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</si>
  <si>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</si>
  <si>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</si>
  <si>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</si>
  <si>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</si>
  <si>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</si>
  <si>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</si>
  <si>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</si>
  <si>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</si>
  <si>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</si>
  <si>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</si>
  <si>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</si>
  <si>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</si>
  <si>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</si>
  <si>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</si>
  <si>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</si>
  <si>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</si>
  <si>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</si>
  <si>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</si>
  <si>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</si>
  <si>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</si>
  <si>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</si>
  <si>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</si>
  <si>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</si>
  <si>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</si>
  <si>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</si>
  <si>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</si>
  <si>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</si>
  <si>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</si>
  <si>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</si>
  <si>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</si>
  <si>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</si>
  <si>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</si>
  <si>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</si>
  <si>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</si>
  <si>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</si>
  <si>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</si>
  <si>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</si>
  <si>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</si>
  <si>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</si>
  <si>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</si>
  <si>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</si>
  <si>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</si>
  <si>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</si>
  <si>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</si>
  <si>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</si>
  <si>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</si>
  <si>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</si>
  <si>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</si>
  <si>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</si>
  <si>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</si>
  <si>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</si>
  <si>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</si>
  <si>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</si>
  <si>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</si>
  <si>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</si>
  <si>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</si>
  <si>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</si>
  <si>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</si>
  <si>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</si>
  <si>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</si>
  <si>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</si>
  <si>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</si>
  <si>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</si>
  <si>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</si>
  <si>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</si>
  <si>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</si>
  <si>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</si>
  <si>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</si>
  <si>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</si>
  <si>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</si>
  <si>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</si>
  <si>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</si>
  <si>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</si>
  <si>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</si>
  <si>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</si>
  <si>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</si>
  <si>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</si>
  <si>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</si>
  <si>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</si>
  <si>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</si>
  <si>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</si>
  <si>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</si>
  <si>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</si>
  <si>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</si>
  <si>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</si>
  <si>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</si>
  <si>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</si>
  <si>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</si>
  <si>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</si>
  <si>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</si>
  <si>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</si>
  <si>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</si>
  <si>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</si>
  <si>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</si>
  <si>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</si>
  <si>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</si>
  <si>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</si>
  <si>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</si>
  <si>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</si>
  <si>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</si>
  <si>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</si>
  <si>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</si>
  <si>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</si>
  <si>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</si>
  <si>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</si>
  <si>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</si>
  <si>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</si>
  <si>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</si>
  <si>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</si>
  <si>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</si>
  <si>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</si>
  <si>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</si>
  <si>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</si>
  <si>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</si>
  <si>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</si>
  <si>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</si>
  <si>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</si>
  <si>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</si>
  <si>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</si>
  <si>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</si>
  <si>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</si>
  <si>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</si>
  <si>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</si>
  <si>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</si>
  <si>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</si>
  <si>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</si>
  <si>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</si>
  <si>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</si>
  <si>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</si>
  <si>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</si>
  <si>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</si>
  <si>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</si>
  <si>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</si>
  <si>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</si>
  <si>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</si>
  <si>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</si>
  <si>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</si>
  <si>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</si>
  <si>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</si>
  <si>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</si>
  <si>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</si>
  <si>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</si>
  <si>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</si>
  <si>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</si>
  <si>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</si>
  <si>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</si>
  <si>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</si>
  <si>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</si>
  <si>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</si>
  <si>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</si>
  <si>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</si>
  <si>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</si>
  <si>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</si>
  <si>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</si>
  <si>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</si>
  <si>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</si>
  <si>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</si>
  <si>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</si>
  <si>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</si>
  <si>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</si>
  <si>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</si>
  <si>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</si>
  <si>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</si>
  <si>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</si>
  <si>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</si>
  <si>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</si>
  <si>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</si>
  <si>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</si>
  <si>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</si>
  <si>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</si>
  <si>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</si>
  <si>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</si>
  <si>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</si>
  <si>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</si>
  <si>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</si>
  <si>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</si>
  <si>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</si>
  <si>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</si>
  <si>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</si>
  <si>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</si>
  <si>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</si>
  <si>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</si>
  <si>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</si>
  <si>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</si>
  <si>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</si>
  <si>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</si>
  <si>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</si>
  <si>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</si>
  <si>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</si>
  <si>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</si>
  <si>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</si>
  <si>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</si>
  <si>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</si>
  <si>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</si>
  <si>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</si>
  <si>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</si>
  <si>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</si>
  <si>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</si>
  <si>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</si>
  <si>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</si>
  <si>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</si>
  <si>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</si>
  <si>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</si>
  <si>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</si>
  <si>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</si>
  <si>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</si>
  <si>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</si>
  <si>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</si>
  <si>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</si>
  <si>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</si>
  <si>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</si>
  <si>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</si>
  <si>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</si>
  <si>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</si>
  <si>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</si>
  <si>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</si>
  <si>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</si>
  <si>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</si>
  <si>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</si>
  <si>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</si>
  <si>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</si>
  <si>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</si>
  <si>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</si>
  <si>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</si>
  <si>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</si>
  <si>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</si>
  <si>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</si>
  <si>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</si>
  <si>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</si>
  <si>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</si>
  <si>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</si>
  <si>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</si>
  <si>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</si>
  <si>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</si>
  <si>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</si>
  <si>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</si>
  <si>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</si>
  <si>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</si>
  <si>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</si>
  <si>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</si>
  <si>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</si>
  <si>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</si>
  <si>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</si>
  <si>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</si>
  <si>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</si>
  <si>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</si>
  <si>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</si>
  <si>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</si>
  <si>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</si>
  <si>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</si>
  <si>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</si>
  <si>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</si>
  <si>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</si>
  <si>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</si>
  <si>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</si>
  <si>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</si>
  <si>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</si>
  <si>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</si>
  <si>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</si>
  <si>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</si>
  <si>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</si>
  <si>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</si>
  <si>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</si>
  <si>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</si>
  <si>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</si>
  <si>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</si>
  <si>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</si>
  <si>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</si>
  <si>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</si>
  <si>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</si>
  <si>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</si>
  <si>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</si>
  <si>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</si>
  <si>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</si>
  <si>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</si>
  <si>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</si>
  <si>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</si>
  <si>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</si>
  <si>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</si>
  <si>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</si>
  <si>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</si>
  <si>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</si>
  <si>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</si>
  <si>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</si>
  <si>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</si>
  <si>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</si>
  <si>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</si>
  <si>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</si>
  <si>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</si>
  <si>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</si>
  <si>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</si>
  <si>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</si>
  <si>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</si>
  <si>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</si>
  <si>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</si>
  <si>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</si>
  <si>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</si>
  <si>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</si>
  <si>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</si>
  <si>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</si>
  <si>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</si>
  <si>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</si>
  <si>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</si>
  <si>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</si>
  <si>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</si>
  <si>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</si>
  <si>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</si>
  <si>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</si>
  <si>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</si>
  <si>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</si>
  <si>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</si>
  <si>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</si>
  <si>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</si>
  <si>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</si>
  <si>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</si>
  <si>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</si>
  <si>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</si>
  <si>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</si>
  <si>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</si>
  <si>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</si>
  <si>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</si>
  <si>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</si>
  <si>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</si>
  <si>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</si>
  <si>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</si>
  <si>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</si>
  <si>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</si>
  <si>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</si>
  <si>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</si>
  <si>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</si>
  <si>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</si>
  <si>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</si>
  <si>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</si>
  <si>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</si>
  <si>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</si>
  <si>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</si>
  <si>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</si>
  <si>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</si>
  <si>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</si>
  <si>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</si>
  <si>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</si>
  <si>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</si>
  <si>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</si>
  <si>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</si>
  <si>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</si>
  <si>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</si>
  <si>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</si>
  <si>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</si>
  <si>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</si>
  <si>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</si>
  <si>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</si>
  <si>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</si>
  <si>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</si>
  <si>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</si>
  <si>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</si>
  <si>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</si>
  <si>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</si>
  <si>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</si>
  <si>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</si>
  <si>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</si>
  <si>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</si>
  <si>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</si>
  <si>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</si>
  <si>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</si>
  <si>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</si>
  <si>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</si>
  <si>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</si>
  <si>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</si>
  <si>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</si>
  <si>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</si>
  <si>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</si>
  <si>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</si>
  <si>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</si>
  <si>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</si>
  <si>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</si>
  <si>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</si>
  <si>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</si>
  <si>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</si>
  <si>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</si>
  <si>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</si>
  <si>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</si>
  <si>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</si>
  <si>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</si>
  <si>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</si>
  <si>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</si>
  <si>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</si>
  <si>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</si>
  <si>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</si>
  <si>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</si>
  <si>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</si>
  <si>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</si>
  <si>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</si>
  <si>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</si>
  <si>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</si>
  <si>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</si>
  <si>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</si>
  <si>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</si>
  <si>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</si>
  <si>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</si>
  <si>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</si>
  <si>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</si>
  <si>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</si>
  <si>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</si>
  <si>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</si>
  <si>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</si>
  <si>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</si>
  <si>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</si>
  <si>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</si>
  <si>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</si>
  <si>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</si>
  <si>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</si>
  <si>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</si>
  <si>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</si>
  <si>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</si>
  <si>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</si>
  <si>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</si>
  <si>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</si>
  <si>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</si>
  <si>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</si>
  <si>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</si>
  <si>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</si>
  <si>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</si>
  <si>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</si>
  <si>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</si>
  <si>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</si>
  <si>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</si>
  <si>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</si>
  <si>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</si>
  <si>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</si>
  <si>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</si>
  <si>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</si>
  <si>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</si>
  <si>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</si>
  <si>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</si>
  <si>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</si>
  <si>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</si>
  <si>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</si>
  <si>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</si>
  <si>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</si>
  <si>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</si>
  <si>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</si>
  <si>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</si>
  <si>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</si>
  <si>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</si>
  <si>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</si>
  <si>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</si>
  <si>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</si>
  <si>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</si>
  <si>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</si>
  <si>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</si>
  <si>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</si>
  <si>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</si>
  <si>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</si>
  <si>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</si>
  <si>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</si>
  <si>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</si>
  <si>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</si>
  <si>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</si>
  <si>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</si>
  <si>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</si>
  <si>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</si>
  <si>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</si>
  <si>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</si>
  <si>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</si>
  <si>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</si>
  <si>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</si>
  <si>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</si>
  <si>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</si>
  <si>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</si>
  <si>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</si>
  <si>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</si>
  <si>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</si>
  <si>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</si>
  <si>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</si>
  <si>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</si>
  <si>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</si>
  <si>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</si>
  <si>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</si>
  <si>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</si>
  <si>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</si>
  <si>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</si>
  <si>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</si>
  <si>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</si>
  <si>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</si>
  <si>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</si>
  <si>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</si>
  <si>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</si>
  <si>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</si>
  <si>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</si>
  <si>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</si>
  <si>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</si>
  <si>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</si>
  <si>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</si>
  <si>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</si>
  <si>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</si>
  <si>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</si>
  <si>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</si>
  <si>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</si>
  <si>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</si>
  <si>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</si>
  <si>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</si>
  <si>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</si>
  <si>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</si>
  <si>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</si>
  <si>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</si>
  <si>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</si>
  <si>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</si>
  <si>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</si>
  <si>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</si>
  <si>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</si>
  <si>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</si>
  <si>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</si>
  <si>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</si>
  <si>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</si>
  <si>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</si>
  <si>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</si>
  <si>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</si>
  <si>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</si>
  <si>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</si>
  <si>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</si>
  <si>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</si>
  <si>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</si>
  <si>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</si>
  <si>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</si>
  <si>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</si>
  <si>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</si>
  <si>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</si>
  <si>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</si>
  <si>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</si>
  <si>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</si>
  <si>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</si>
  <si>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</si>
  <si>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</si>
  <si>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</si>
  <si>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</si>
  <si>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</si>
  <si>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</si>
  <si>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</si>
  <si>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</si>
  <si>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</si>
  <si>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</si>
  <si>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</si>
  <si>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</si>
  <si>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</si>
  <si>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</si>
  <si>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</si>
  <si>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</si>
  <si>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</si>
  <si>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</si>
  <si>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</si>
  <si>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</si>
  <si>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</si>
  <si>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</si>
  <si>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</si>
  <si>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</si>
  <si>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</si>
  <si>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</si>
  <si>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</si>
  <si>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</si>
  <si>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</si>
  <si>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</si>
  <si>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</si>
  <si>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</si>
  <si>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</si>
  <si>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</si>
  <si>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</si>
  <si>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</si>
  <si>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</si>
  <si>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</si>
  <si>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</si>
  <si>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</si>
  <si>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</si>
  <si>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</si>
  <si>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</si>
  <si>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</si>
  <si>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</si>
  <si>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</si>
  <si>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</si>
  <si>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</si>
  <si>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</si>
  <si>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</si>
  <si>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</si>
  <si>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</si>
  <si>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</si>
  <si>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</si>
  <si>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</si>
  <si>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</si>
  <si>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</si>
  <si>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</si>
  <si>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</si>
  <si>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</si>
  <si>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</si>
  <si>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</si>
  <si>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</si>
  <si>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</si>
  <si>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</si>
  <si>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</si>
  <si>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</si>
  <si>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</si>
  <si>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</si>
  <si>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</si>
  <si>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</si>
  <si>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</si>
  <si>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</si>
  <si>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</si>
  <si>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</si>
  <si>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</si>
  <si>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</si>
  <si>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</si>
  <si>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</si>
  <si>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</si>
  <si>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</si>
  <si>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</si>
  <si>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</si>
  <si>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</si>
  <si>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</si>
  <si>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</si>
  <si>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</si>
  <si>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</si>
  <si>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</si>
  <si>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</si>
  <si>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</si>
  <si>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</si>
  <si>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</si>
  <si>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</si>
  <si>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</si>
  <si>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</si>
  <si>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</si>
  <si>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</si>
  <si>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</si>
  <si>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</si>
  <si>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</si>
  <si>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</si>
  <si>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</si>
  <si>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</si>
  <si>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</si>
  <si>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</si>
  <si>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</si>
  <si>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</si>
  <si>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</si>
  <si>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</si>
  <si>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</si>
  <si>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</si>
  <si>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</si>
  <si>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</si>
  <si>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</si>
  <si>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</si>
  <si>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</si>
  <si>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</si>
  <si>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</si>
  <si>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</si>
  <si>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</si>
  <si>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</si>
  <si>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</si>
  <si>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</si>
  <si>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</si>
  <si>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</si>
  <si>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</si>
  <si>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</si>
  <si>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</si>
  <si>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</si>
  <si>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</si>
  <si>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</si>
  <si>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</si>
  <si>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</si>
  <si>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</si>
  <si>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</si>
  <si>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</si>
  <si>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</si>
  <si>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</si>
  <si>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</si>
  <si>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</si>
  <si>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</si>
  <si>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</si>
  <si>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</si>
  <si>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</si>
  <si>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</si>
  <si>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</si>
  <si>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</si>
  <si>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</si>
  <si>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</si>
  <si>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</si>
  <si>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</si>
  <si>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</si>
  <si>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</si>
  <si>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</si>
  <si>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</si>
  <si>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</si>
  <si>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</si>
  <si>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</si>
  <si>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</si>
  <si>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</si>
  <si>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</si>
  <si>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</si>
  <si>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</si>
  <si>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</si>
  <si>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</si>
  <si>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</si>
  <si>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</si>
  <si>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</si>
  <si>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</si>
  <si>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</si>
  <si>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</si>
  <si>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</si>
  <si>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</si>
  <si>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</si>
  <si>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</si>
  <si>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</si>
  <si>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</si>
  <si>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</si>
  <si>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</si>
  <si>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</si>
  <si>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</si>
  <si>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</si>
  <si>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</si>
  <si>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</si>
  <si>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</si>
  <si>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</si>
  <si>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</si>
  <si>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</si>
  <si>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</si>
  <si>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</si>
  <si>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</si>
  <si>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</si>
  <si>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</si>
  <si>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</si>
  <si>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</si>
  <si>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</si>
  <si>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</si>
  <si>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</si>
  <si>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</si>
  <si>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</si>
  <si>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</si>
  <si>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</si>
  <si>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</si>
  <si>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</si>
  <si>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</si>
  <si>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</si>
  <si>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</si>
  <si>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</si>
  <si>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</si>
  <si>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</si>
  <si>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</si>
  <si>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</si>
  <si>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</si>
  <si>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</si>
  <si>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</si>
  <si>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</si>
  <si>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</si>
  <si>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</si>
  <si>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</si>
  <si>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</si>
  <si>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</si>
  <si>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</si>
  <si>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</si>
  <si>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</si>
  <si>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</si>
  <si>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</si>
  <si>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</si>
  <si>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</si>
  <si>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</si>
  <si>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</si>
  <si>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</si>
  <si>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</si>
  <si>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</si>
  <si>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</si>
  <si>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</si>
  <si>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</si>
  <si>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</si>
  <si>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</si>
  <si>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</si>
  <si>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</si>
  <si>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</si>
  <si>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</si>
  <si>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</si>
  <si>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</si>
  <si>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</si>
  <si>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</si>
  <si>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</si>
  <si>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</si>
  <si>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</si>
  <si>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</si>
  <si>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</si>
  <si>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</si>
  <si>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</si>
  <si>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</si>
  <si>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</si>
  <si>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</si>
  <si>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</si>
  <si>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</si>
  <si>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</si>
  <si>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</si>
  <si>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</si>
  <si>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</si>
  <si>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</si>
  <si>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</si>
  <si>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</si>
  <si>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</si>
  <si>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</si>
  <si>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</si>
  <si>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</si>
  <si>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</si>
  <si>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</si>
  <si>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</si>
  <si>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</si>
  <si>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</si>
  <si>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</si>
  <si>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</si>
  <si>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</si>
  <si>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</si>
  <si>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</si>
  <si>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</si>
  <si>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</si>
  <si>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</si>
  <si>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</si>
  <si>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</si>
  <si>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</si>
  <si>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</si>
  <si>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</si>
  <si>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</si>
  <si>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</si>
  <si>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</si>
  <si>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</si>
  <si>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</si>
  <si>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</si>
  <si>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</si>
  <si>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</si>
  <si>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</si>
  <si>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</si>
  <si>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</si>
  <si>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</si>
  <si>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</si>
  <si>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</si>
  <si>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</si>
  <si>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</si>
  <si>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</si>
  <si>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</si>
  <si>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</si>
  <si>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</si>
  <si>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</si>
  <si>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</si>
  <si>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</si>
  <si>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</si>
  <si>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</si>
  <si>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</si>
  <si>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</si>
  <si>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</si>
  <si>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</si>
  <si>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</si>
  <si>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</si>
  <si>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</si>
  <si>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</si>
  <si>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</si>
  <si>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</si>
  <si>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</si>
  <si>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</si>
  <si>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</si>
  <si>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</si>
  <si>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</si>
  <si>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</si>
  <si>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</si>
  <si>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</si>
  <si>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</si>
  <si>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</si>
  <si>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</si>
  <si>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</si>
  <si>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</si>
  <si>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</si>
  <si>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</si>
  <si>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</si>
  <si>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</si>
  <si>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</si>
  <si>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</si>
  <si>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</si>
  <si>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</si>
  <si>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</si>
  <si>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</si>
  <si>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</si>
  <si>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</si>
  <si>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</si>
  <si>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</si>
  <si>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</si>
  <si>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</si>
  <si>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</si>
  <si>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</si>
  <si>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</si>
  <si>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</si>
  <si>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</si>
  <si>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</si>
  <si>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</si>
  <si>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</si>
  <si>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</si>
  <si>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</si>
  <si>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</si>
  <si>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</si>
  <si>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</si>
  <si>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</si>
  <si>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</si>
  <si>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</si>
  <si>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</si>
  <si>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</si>
  <si>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</si>
  <si>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</si>
  <si>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</si>
  <si>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</si>
  <si>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</si>
  <si>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</si>
  <si>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</si>
  <si>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</si>
  <si>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</si>
  <si>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</si>
  <si>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</si>
  <si>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</si>
  <si>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</si>
  <si>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</si>
  <si>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</si>
  <si>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</si>
  <si>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</si>
  <si>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</si>
  <si>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</si>
  <si>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</si>
  <si>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</si>
  <si>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</si>
  <si>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</si>
  <si>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</si>
  <si>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</si>
  <si>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</si>
  <si>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</si>
  <si>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</si>
  <si>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</si>
  <si>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</si>
  <si>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</si>
  <si>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</si>
  <si>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</si>
  <si>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</si>
  <si>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</si>
  <si>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</si>
  <si>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</si>
  <si>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</si>
  <si>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</si>
  <si>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</si>
  <si>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</si>
  <si>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</si>
  <si>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</si>
  <si>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</si>
  <si>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</si>
  <si>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</si>
  <si>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</si>
  <si>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</si>
  <si>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</si>
  <si>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</si>
  <si>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</si>
  <si>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</si>
  <si>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</si>
  <si>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</si>
  <si>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</si>
  <si>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</si>
  <si>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</si>
  <si>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</si>
  <si>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</si>
  <si>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</si>
  <si>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</si>
  <si>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</si>
  <si>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</si>
  <si>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</si>
  <si>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</si>
  <si>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</si>
  <si>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</si>
  <si>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</si>
  <si>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</si>
  <si>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</si>
  <si>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</si>
  <si>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</si>
  <si>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</si>
  <si>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</si>
  <si>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</si>
  <si>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</si>
  <si>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</si>
  <si>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</si>
  <si>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</si>
  <si>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</si>
  <si>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</si>
  <si>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</si>
  <si>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</si>
  <si>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</si>
  <si>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</si>
  <si>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</si>
  <si>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</si>
  <si>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</si>
  <si>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</si>
  <si>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</si>
  <si>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</si>
  <si>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</si>
  <si>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</si>
  <si>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</si>
  <si>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</si>
  <si>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</si>
  <si>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</si>
  <si>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</si>
  <si>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</si>
  <si>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</si>
  <si>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</si>
  <si>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</si>
  <si>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</si>
  <si>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</si>
  <si>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</si>
  <si>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</si>
  <si>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</si>
  <si>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</si>
  <si>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</si>
  <si>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</si>
  <si>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</si>
  <si>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</si>
  <si>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</si>
  <si>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</si>
  <si>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</si>
  <si>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</si>
  <si>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</si>
  <si>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</si>
  <si>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</si>
  <si>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</si>
  <si>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</si>
  <si>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</si>
  <si>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</si>
  <si>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</si>
  <si>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</si>
  <si>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</si>
  <si>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</si>
  <si>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</si>
  <si>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</si>
  <si>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</si>
  <si>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</si>
  <si>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</si>
  <si>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</si>
  <si>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</si>
  <si>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</si>
  <si>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</si>
  <si>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</si>
  <si>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</si>
  <si>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</si>
  <si>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</si>
  <si>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</si>
  <si>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</si>
  <si>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</si>
  <si>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</si>
  <si>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</si>
  <si>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</si>
  <si>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</si>
  <si>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</si>
  <si>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</si>
  <si>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</si>
  <si>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</si>
  <si>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</si>
  <si>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</si>
  <si>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</si>
  <si>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</si>
  <si>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</si>
  <si>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</si>
  <si>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</si>
  <si>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</si>
  <si>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</si>
  <si>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</si>
  <si>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</si>
  <si>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</si>
  <si>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</si>
  <si>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</si>
  <si>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</si>
  <si>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</si>
  <si>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</si>
  <si>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</si>
  <si>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</si>
  <si>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</si>
  <si>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</si>
  <si>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</si>
  <si>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</si>
  <si>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</si>
  <si>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</si>
  <si>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</si>
  <si>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</si>
  <si>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</si>
  <si>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</si>
  <si>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</si>
  <si>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</si>
  <si>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</si>
  <si>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</si>
  <si>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</si>
  <si>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</si>
  <si>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</si>
  <si>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</si>
  <si>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</si>
  <si>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</si>
  <si>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</si>
  <si>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</si>
  <si>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</si>
  <si>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</si>
  <si>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</si>
  <si>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</si>
  <si>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</si>
  <si>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</si>
  <si>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</si>
  <si>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</si>
  <si>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</si>
  <si>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</si>
  <si>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</si>
  <si>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</si>
  <si>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</si>
  <si>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</si>
  <si>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</si>
  <si>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</si>
  <si>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</si>
  <si>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</si>
  <si>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</si>
  <si>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</si>
  <si>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</si>
  <si>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</si>
  <si>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</si>
  <si>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</si>
  <si>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</si>
  <si>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</si>
  <si>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</si>
  <si>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</si>
  <si>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</si>
  <si>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</si>
  <si>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</si>
  <si>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</si>
  <si>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</si>
  <si>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</si>
  <si>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</si>
  <si>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</si>
  <si>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</si>
  <si>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</si>
  <si>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</si>
  <si>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</si>
  <si>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</si>
  <si>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</si>
  <si>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</si>
  <si>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</si>
  <si>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</si>
  <si>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</si>
  <si>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</si>
  <si>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</si>
  <si>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</si>
  <si>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</si>
  <si>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</si>
  <si>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</si>
  <si>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</si>
  <si>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</si>
  <si>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</si>
  <si>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</si>
  <si>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</si>
  <si>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</si>
  <si>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</si>
  <si>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</si>
  <si>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</si>
  <si>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</si>
  <si>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</si>
  <si>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</si>
  <si>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</si>
  <si>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</si>
  <si>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</si>
  <si>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</si>
  <si>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</si>
  <si>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</si>
  <si>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</si>
  <si>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</si>
  <si>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</si>
  <si>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</si>
  <si>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</si>
  <si>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</si>
  <si>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</si>
  <si>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</si>
  <si>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</si>
  <si>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</si>
  <si>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</si>
  <si>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</si>
  <si>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</si>
  <si>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</si>
  <si>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</si>
  <si>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</si>
  <si>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</si>
  <si>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</si>
  <si>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</si>
  <si>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</si>
  <si>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</si>
  <si>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</si>
  <si>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</si>
  <si>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</si>
  <si>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</si>
  <si>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</si>
  <si>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</si>
  <si>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</si>
  <si>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</si>
  <si>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</si>
  <si>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</si>
  <si>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</si>
  <si>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</si>
  <si>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</si>
  <si>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</si>
  <si>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</si>
  <si>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</si>
  <si>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</si>
  <si>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</si>
  <si>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</si>
  <si>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</si>
  <si>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</si>
  <si>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</si>
  <si>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</si>
  <si>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</si>
  <si>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</si>
  <si>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</si>
  <si>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</si>
  <si>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</si>
  <si>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</si>
  <si>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</si>
  <si>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</si>
  <si>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</si>
  <si>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</si>
  <si>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</si>
  <si>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</si>
  <si>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</si>
  <si>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</si>
  <si>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</si>
  <si>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</si>
  <si>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</si>
  <si>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</si>
  <si>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</si>
  <si>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</si>
  <si>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</si>
  <si>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</si>
  <si>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</si>
  <si>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</si>
  <si>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</si>
  <si>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</si>
  <si>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</si>
  <si>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</si>
  <si>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</si>
  <si>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</si>
  <si>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</si>
  <si>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</si>
  <si>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</si>
  <si>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</si>
  <si>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</si>
  <si>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</si>
  <si>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</si>
  <si>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</si>
  <si>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</si>
  <si>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</si>
  <si>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</si>
  <si>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</si>
  <si>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</si>
  <si>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</si>
  <si>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</si>
  <si>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</si>
  <si>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</si>
  <si>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</si>
  <si>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</si>
  <si>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</si>
  <si>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</si>
  <si>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</si>
  <si>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</si>
  <si>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</si>
  <si>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</si>
  <si>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</si>
  <si>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</si>
  <si>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</si>
  <si>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</si>
  <si>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</si>
  <si>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</si>
  <si>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</si>
  <si>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</si>
  <si>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</si>
  <si>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</si>
  <si>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</si>
  <si>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</si>
  <si>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</si>
  <si>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</si>
  <si>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</si>
  <si>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</si>
  <si>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</si>
  <si>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</si>
  <si>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</si>
  <si>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</si>
  <si>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</si>
  <si>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</si>
  <si>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</si>
  <si>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</si>
  <si>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</si>
  <si>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</si>
  <si>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</si>
  <si>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</si>
  <si>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</si>
  <si>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</si>
  <si>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</si>
  <si>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</si>
  <si>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</si>
  <si>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</si>
  <si>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</si>
  <si>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</si>
  <si>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</si>
  <si>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</si>
  <si>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</si>
  <si>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</si>
  <si>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</si>
  <si>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</si>
  <si>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</si>
  <si>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</si>
  <si>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</si>
  <si>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</si>
  <si>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</si>
  <si>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</si>
  <si>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</si>
  <si>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</si>
  <si>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</si>
  <si>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</si>
  <si>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</si>
  <si>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</si>
  <si>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</si>
  <si>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</si>
  <si>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</si>
  <si>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</si>
  <si>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</si>
  <si>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</si>
  <si>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</si>
  <si>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</si>
  <si>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</si>
  <si>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</si>
  <si>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</si>
  <si>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</si>
  <si>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</si>
  <si>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</si>
  <si>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</si>
  <si>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</si>
  <si>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</si>
  <si>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</si>
  <si>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</si>
  <si>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</si>
  <si>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</si>
  <si>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</si>
  <si>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</si>
  <si>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</si>
  <si>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</si>
  <si>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</si>
  <si>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</si>
  <si>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</si>
  <si>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</si>
  <si>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</si>
  <si>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</si>
  <si>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</si>
  <si>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</si>
  <si>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</si>
  <si>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</si>
  <si>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</si>
  <si>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</si>
  <si>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</si>
  <si>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</si>
  <si>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</si>
  <si>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</si>
  <si>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</si>
  <si>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</si>
  <si>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</si>
  <si>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</si>
  <si>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</si>
  <si>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</si>
  <si>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</si>
  <si>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</si>
  <si>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</si>
  <si>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</si>
  <si>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</si>
  <si>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</si>
  <si>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</si>
  <si>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</si>
  <si>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</si>
  <si>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</si>
  <si>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</si>
  <si>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</si>
  <si>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</si>
  <si>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</si>
  <si>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</si>
  <si>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</si>
  <si>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</si>
  <si>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</si>
  <si>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</si>
  <si>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</si>
  <si>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</si>
  <si>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</si>
  <si>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</si>
  <si>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</si>
  <si>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</si>
  <si>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</si>
  <si>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</si>
  <si>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</si>
  <si>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</si>
  <si>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</si>
  <si>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</si>
  <si>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</si>
  <si>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</si>
  <si>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</si>
  <si>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</si>
  <si>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</si>
  <si>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</si>
  <si>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</si>
  <si>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</si>
  <si>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</si>
  <si>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</si>
  <si>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</si>
  <si>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</si>
  <si>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</si>
  <si>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</si>
  <si>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</si>
  <si>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</si>
  <si>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</si>
  <si>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</si>
  <si>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</si>
  <si>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</si>
  <si>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</si>
  <si>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</si>
  <si>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</si>
  <si>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</si>
  <si>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</si>
  <si>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</si>
  <si>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</si>
  <si>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</si>
  <si>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</si>
  <si>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</si>
  <si>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</si>
  <si>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</si>
  <si>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</si>
  <si>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</si>
  <si>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</si>
  <si>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</si>
  <si>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</si>
  <si>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</si>
  <si>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</si>
  <si>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</si>
  <si>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</si>
  <si>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</si>
  <si>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</si>
  <si>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</si>
  <si>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</si>
  <si>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</si>
  <si>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</si>
  <si>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</si>
  <si>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</si>
  <si>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</si>
  <si>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</si>
  <si>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</si>
  <si>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</si>
  <si>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</si>
  <si>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</si>
  <si>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</si>
  <si>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</si>
  <si>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</si>
  <si>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</si>
  <si>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</si>
  <si>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</si>
  <si>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</si>
  <si>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</si>
  <si>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</si>
  <si>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</si>
  <si>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</si>
  <si>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</si>
  <si>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</si>
  <si>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</si>
  <si>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</si>
  <si>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</si>
  <si>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</si>
  <si>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</si>
  <si>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</si>
  <si>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</si>
  <si>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</si>
  <si>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</si>
  <si>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</si>
  <si>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</si>
  <si>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</si>
  <si>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</si>
  <si>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</si>
  <si>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</si>
  <si>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</si>
  <si>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</si>
  <si>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</si>
  <si>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</si>
  <si>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</si>
  <si>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</si>
  <si>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</si>
  <si>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</si>
  <si>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</si>
  <si>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</si>
  <si>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</si>
  <si>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</si>
  <si>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</si>
  <si>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</si>
  <si>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</si>
  <si>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</si>
  <si>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</si>
  <si>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</si>
  <si>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</si>
  <si>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</si>
  <si>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</si>
  <si>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</si>
  <si>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</si>
  <si>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</si>
  <si>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</si>
  <si>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</si>
  <si>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</si>
  <si>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</si>
  <si>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</si>
  <si>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</si>
  <si>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</si>
  <si>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</si>
  <si>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</si>
  <si>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</si>
  <si>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</si>
  <si>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</si>
  <si>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</si>
  <si>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</si>
  <si>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</si>
  <si>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</si>
  <si>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</si>
  <si>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</si>
  <si>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</si>
  <si>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</si>
  <si>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</si>
  <si>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</si>
  <si>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</si>
  <si>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</si>
  <si>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</si>
  <si>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</si>
  <si>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</si>
  <si>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</si>
  <si>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</si>
  <si>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</si>
  <si>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</si>
  <si>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</si>
  <si>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</si>
  <si>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</si>
  <si>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</si>
  <si>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</si>
  <si>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</si>
  <si>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</si>
  <si>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</si>
  <si>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</si>
  <si>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</si>
  <si>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</si>
  <si>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</si>
  <si>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</si>
  <si>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</si>
  <si>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</si>
  <si>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</si>
  <si>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</si>
  <si>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</si>
  <si>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</si>
  <si>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</si>
  <si>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</si>
  <si>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</si>
  <si>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</si>
  <si>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</si>
  <si>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</si>
  <si>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</si>
  <si>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</si>
  <si>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</si>
  <si>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</si>
  <si>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</si>
  <si>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</si>
  <si>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</si>
  <si>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</si>
  <si>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</si>
  <si>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</si>
  <si>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</si>
  <si>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</si>
  <si>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</si>
  <si>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</si>
  <si>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</si>
  <si>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</si>
  <si>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</si>
  <si>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</si>
  <si>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</si>
  <si>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</si>
  <si>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</si>
  <si>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</si>
  <si>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</si>
  <si>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</si>
  <si>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</si>
  <si>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</si>
  <si>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</si>
  <si>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</si>
  <si>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</si>
  <si>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</si>
  <si>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</si>
  <si>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</si>
  <si>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</si>
  <si>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</si>
  <si>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</si>
  <si>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</si>
  <si>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</si>
  <si>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</si>
  <si>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</si>
  <si>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</si>
  <si>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</si>
  <si>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</si>
  <si>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</si>
  <si>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</si>
  <si>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</si>
  <si>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</si>
  <si>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</si>
  <si>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</si>
  <si>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</si>
  <si>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</si>
  <si>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</si>
  <si>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</si>
  <si>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</si>
  <si>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</si>
  <si>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</si>
  <si>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</si>
  <si>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</si>
  <si>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</si>
  <si>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</si>
  <si>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</si>
  <si>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</si>
  <si>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</si>
  <si>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</si>
  <si>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</si>
  <si>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</si>
  <si>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</si>
  <si>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</si>
  <si>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</si>
  <si>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</si>
  <si>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</si>
  <si>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</si>
  <si>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</si>
  <si>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</si>
  <si>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</si>
  <si>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</si>
  <si>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</si>
  <si>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</si>
  <si>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</si>
  <si>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</si>
  <si>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</si>
  <si>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</si>
  <si>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</si>
  <si>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</si>
  <si>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</si>
  <si>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</si>
  <si>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</si>
  <si>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</si>
  <si>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</si>
  <si>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</si>
  <si>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</si>
  <si>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</si>
  <si>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</si>
  <si>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</si>
  <si>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</si>
  <si>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</si>
  <si>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</si>
  <si>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</si>
  <si>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</si>
  <si>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</si>
  <si>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</si>
  <si>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</si>
  <si>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</si>
  <si>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</si>
  <si>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</si>
  <si>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</si>
  <si>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</si>
  <si>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</si>
  <si>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</si>
  <si>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</si>
  <si>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</si>
  <si>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</si>
  <si>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</si>
  <si>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</si>
  <si>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</si>
  <si>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</si>
  <si>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</si>
  <si>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</si>
  <si>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</si>
  <si>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</si>
  <si>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</si>
  <si>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</si>
  <si>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</si>
  <si>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</si>
  <si>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</si>
  <si>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</si>
  <si>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</si>
  <si>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</si>
  <si>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</si>
  <si>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</si>
  <si>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</si>
  <si>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</si>
  <si>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</si>
  <si>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</si>
  <si>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</si>
  <si>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</si>
  <si>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</si>
  <si>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</si>
  <si>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</si>
  <si>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</si>
  <si>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</si>
  <si>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</si>
  <si>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</si>
  <si>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</si>
  <si>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</si>
  <si>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</si>
  <si>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</si>
  <si>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</si>
  <si>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</si>
  <si>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</si>
  <si>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</si>
  <si>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</si>
  <si>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</si>
  <si>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</si>
  <si>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</si>
  <si>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</si>
  <si>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</si>
  <si>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</si>
  <si>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</si>
  <si>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</si>
  <si>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</si>
  <si>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</si>
  <si>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</si>
  <si>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</si>
  <si>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</si>
  <si>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</si>
  <si>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</si>
  <si>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</si>
  <si>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</si>
  <si>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</si>
  <si>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</si>
  <si>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</si>
  <si>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</si>
  <si>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</si>
  <si>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</si>
  <si>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</si>
  <si>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</si>
  <si>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</si>
  <si>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</si>
  <si>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</si>
  <si>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</si>
  <si>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</si>
  <si>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</si>
  <si>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</si>
  <si>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</si>
  <si>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</si>
  <si>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</si>
  <si>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</si>
  <si>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</si>
  <si>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</si>
  <si>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</si>
  <si>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</si>
  <si>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</si>
  <si>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</si>
  <si>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</si>
  <si>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</si>
  <si>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</si>
  <si>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</si>
  <si>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</si>
  <si>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</si>
  <si>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</si>
  <si>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</si>
  <si>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</si>
  <si>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</si>
  <si>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</si>
  <si>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</si>
  <si>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</si>
  <si>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</si>
  <si>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</si>
  <si>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</si>
  <si>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</si>
  <si>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</si>
  <si>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</si>
  <si>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</si>
  <si>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</si>
  <si>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</si>
  <si>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</si>
  <si>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</si>
  <si>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</si>
  <si>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</si>
  <si>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</si>
  <si>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</si>
  <si>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</si>
  <si>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</si>
  <si>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</si>
  <si>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</si>
  <si>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</si>
  <si>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</si>
  <si>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</si>
  <si>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</si>
  <si>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</si>
  <si>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</si>
  <si>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</si>
  <si>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</si>
  <si>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</si>
  <si>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</si>
  <si>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</si>
  <si>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</si>
  <si>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</si>
  <si>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</si>
  <si>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</si>
  <si>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</si>
  <si>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</si>
  <si>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</si>
  <si>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</si>
  <si>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</si>
  <si>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</si>
  <si>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</si>
  <si>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</si>
  <si>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</si>
  <si>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</si>
  <si>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</si>
  <si>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</si>
  <si>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</si>
  <si>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</si>
  <si>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</si>
  <si>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</si>
  <si>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</si>
  <si>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</si>
  <si>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</si>
  <si>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</si>
  <si>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</si>
  <si>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</si>
  <si>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</si>
  <si>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</si>
  <si>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</si>
  <si>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</si>
  <si>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</si>
  <si>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</si>
  <si>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</si>
  <si>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</si>
  <si>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</si>
  <si>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</si>
  <si>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</si>
  <si>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</si>
  <si>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</si>
  <si>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</si>
  <si>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</si>
  <si>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</si>
  <si>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</si>
  <si>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</si>
  <si>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</si>
  <si>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</si>
  <si>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</si>
  <si>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</si>
  <si>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</si>
  <si>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</si>
  <si>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</si>
  <si>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</si>
  <si>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</si>
  <si>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</si>
  <si>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</si>
  <si>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</si>
  <si>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</si>
  <si>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</si>
  <si>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</si>
  <si>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</si>
  <si>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</si>
  <si>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</si>
  <si>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</si>
  <si>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</si>
  <si>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</si>
  <si>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</si>
  <si>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</si>
  <si>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</si>
  <si>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</si>
  <si>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</si>
  <si>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</si>
  <si>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</si>
  <si>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</si>
  <si>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</si>
  <si>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</si>
  <si>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</si>
  <si>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</si>
  <si>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</si>
  <si>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</si>
  <si>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</si>
  <si>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</si>
  <si>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</si>
  <si>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</si>
  <si>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</si>
  <si>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</si>
  <si>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</si>
  <si>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</si>
  <si>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</si>
  <si>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</si>
  <si>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</si>
  <si>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</si>
  <si>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</si>
  <si>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</si>
  <si>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</si>
  <si>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</si>
  <si>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</si>
  <si>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</si>
  <si>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</si>
  <si>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</si>
  <si>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</si>
  <si>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</si>
  <si>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</si>
  <si>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</si>
  <si>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</si>
  <si>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</si>
  <si>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</si>
  <si>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</si>
  <si>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</si>
  <si>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</si>
  <si>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</si>
  <si>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</si>
  <si>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</si>
  <si>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</si>
  <si>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</si>
  <si>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</si>
  <si>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</si>
  <si>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</si>
  <si>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</si>
  <si>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</si>
  <si>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</si>
  <si>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</si>
  <si>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</si>
  <si>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</si>
  <si>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</si>
  <si>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</si>
  <si>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</si>
  <si>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</si>
  <si>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</si>
  <si>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</si>
  <si>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</si>
  <si>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</si>
  <si>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</si>
  <si>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</si>
  <si>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</si>
  <si>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</si>
  <si>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</si>
  <si>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</si>
  <si>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</si>
  <si>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</si>
  <si>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</si>
  <si>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</si>
  <si>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</si>
  <si>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</si>
  <si>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</si>
  <si>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</si>
  <si>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</si>
  <si>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</si>
  <si>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</si>
  <si>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</si>
  <si>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</si>
  <si>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</si>
  <si>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</si>
  <si>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</si>
  <si>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</si>
  <si>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</si>
  <si>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</si>
  <si>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</si>
  <si>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</si>
  <si>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</si>
  <si>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</si>
  <si>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</si>
  <si>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</si>
  <si>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</si>
  <si>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</si>
  <si>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</si>
  <si>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</si>
  <si>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</si>
  <si>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</si>
  <si>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</si>
  <si>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</si>
  <si>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</si>
  <si>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</si>
  <si>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</si>
  <si>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</si>
  <si>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</si>
  <si>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</si>
  <si>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</si>
  <si>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</si>
  <si>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</si>
  <si>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</si>
  <si>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</si>
  <si>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</si>
  <si>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</si>
  <si>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</si>
  <si>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</si>
  <si>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</si>
  <si>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</si>
  <si>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</si>
  <si>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</si>
  <si>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</si>
  <si>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</si>
  <si>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</si>
  <si>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</si>
  <si>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</si>
  <si>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</si>
  <si>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</si>
  <si>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</si>
  <si>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</si>
  <si>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</si>
  <si>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</si>
  <si>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</si>
  <si>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</si>
  <si>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</si>
  <si>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</si>
  <si>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</si>
  <si>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</si>
  <si>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</si>
  <si>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</si>
  <si>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</si>
  <si>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</si>
  <si>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</si>
  <si>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</si>
  <si>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</si>
  <si>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</si>
  <si>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</si>
  <si>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</si>
  <si>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</si>
  <si>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</si>
  <si>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</si>
  <si>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</si>
  <si>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</si>
  <si>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</si>
  <si>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</si>
  <si>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</si>
  <si>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</si>
  <si>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</si>
  <si>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</si>
  <si>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</si>
  <si>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</si>
  <si>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</si>
  <si>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</si>
  <si>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</si>
  <si>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</si>
  <si>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</si>
  <si>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</si>
  <si>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</si>
  <si>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</si>
  <si>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</si>
  <si>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</si>
  <si>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</si>
  <si>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</si>
  <si>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</si>
  <si>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</si>
  <si>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</si>
  <si>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</si>
  <si>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</si>
  <si>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</si>
  <si>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</si>
  <si>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</si>
  <si>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</si>
  <si>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</si>
  <si>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</si>
  <si>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</si>
  <si>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</si>
  <si>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</si>
  <si>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</si>
  <si>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</si>
  <si>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</si>
  <si>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</si>
  <si>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</si>
  <si>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</si>
  <si>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</si>
  <si>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</si>
  <si>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</si>
  <si>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</si>
  <si>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</si>
  <si>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</si>
  <si>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</si>
  <si>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</si>
  <si>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</si>
  <si>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</si>
  <si>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</si>
  <si>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</si>
  <si>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</si>
  <si>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</si>
  <si>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</si>
  <si>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</si>
  <si>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</si>
  <si>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</si>
  <si>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</si>
  <si>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</si>
  <si>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</si>
  <si>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</si>
  <si>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</si>
  <si>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</si>
  <si>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</si>
  <si>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</si>
  <si>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</si>
  <si>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</si>
  <si>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</si>
  <si>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</si>
  <si>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</si>
  <si>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</si>
  <si>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</si>
  <si>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</si>
  <si>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</si>
  <si>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</si>
  <si>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</si>
  <si>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</si>
  <si>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</si>
  <si>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</si>
  <si>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</si>
  <si>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</si>
  <si>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</si>
  <si>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</si>
  <si>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</si>
  <si>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</si>
  <si>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</si>
  <si>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</si>
  <si>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</si>
  <si>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</si>
  <si>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</si>
  <si>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</si>
  <si>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</si>
  <si>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</si>
  <si>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</si>
  <si>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</si>
  <si>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</si>
  <si>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</si>
  <si>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</si>
  <si>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</si>
  <si>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</si>
  <si>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</si>
  <si>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</si>
  <si>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</si>
  <si>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</si>
  <si>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</si>
  <si>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</si>
  <si>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</si>
  <si>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</si>
  <si>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</si>
  <si>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</si>
  <si>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</si>
  <si>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</si>
  <si>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</si>
  <si>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</si>
  <si>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</si>
  <si>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</si>
  <si>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</si>
  <si>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</si>
  <si>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</si>
  <si>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</si>
  <si>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</si>
  <si>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</si>
  <si>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</si>
  <si>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</si>
  <si>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</si>
  <si>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</si>
  <si>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</si>
  <si>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</si>
  <si>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</si>
  <si>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</si>
  <si>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</si>
  <si>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</si>
  <si>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</si>
  <si>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</si>
  <si>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</si>
  <si>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</si>
  <si>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</si>
  <si>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</si>
  <si>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</si>
  <si>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</si>
  <si>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</si>
  <si>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</si>
  <si>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</si>
  <si>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</si>
  <si>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</si>
  <si>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</si>
  <si>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</si>
  <si>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</si>
  <si>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</si>
  <si>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</si>
  <si>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</si>
  <si>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</si>
  <si>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</si>
  <si>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</si>
  <si>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</si>
  <si>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</si>
  <si>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</si>
  <si>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</si>
  <si>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</si>
  <si>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</si>
  <si>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</si>
  <si>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</si>
  <si>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</si>
  <si>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</si>
  <si>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</si>
  <si>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</si>
  <si>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</si>
  <si>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</si>
  <si>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</si>
  <si>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</si>
  <si>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</si>
  <si>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</si>
  <si>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</si>
  <si>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</si>
  <si>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</si>
  <si>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</si>
  <si>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</si>
  <si>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</si>
  <si>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</si>
  <si>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</si>
  <si>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</si>
  <si>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</si>
  <si>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</si>
  <si>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</si>
  <si>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</si>
  <si>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</si>
  <si>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</si>
  <si>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</si>
  <si>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</si>
  <si>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</si>
  <si>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</si>
  <si>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</si>
  <si>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</si>
  <si>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</si>
  <si>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</si>
  <si>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</si>
  <si>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</si>
  <si>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</si>
  <si>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</si>
  <si>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</si>
  <si>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</si>
  <si>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</si>
  <si>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</si>
  <si>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</si>
  <si>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</si>
  <si>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</si>
  <si>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</si>
  <si>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</si>
  <si>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</si>
  <si>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</si>
  <si>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</si>
  <si>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</si>
  <si>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</si>
  <si>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</si>
  <si>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</si>
  <si>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</si>
  <si>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</si>
  <si>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</si>
  <si>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</si>
  <si>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</si>
  <si>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</si>
  <si>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</si>
  <si>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</si>
  <si>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</si>
  <si>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</si>
  <si>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</si>
  <si>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</si>
  <si>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</si>
  <si>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</si>
  <si>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</si>
  <si>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</si>
  <si>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</si>
  <si>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</si>
  <si>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</si>
  <si>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</si>
  <si>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</si>
  <si>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</si>
  <si>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</si>
  <si>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</si>
  <si>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</si>
  <si>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</si>
  <si>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</si>
  <si>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</si>
  <si>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</si>
  <si>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</si>
  <si>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</si>
  <si>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</si>
  <si>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</si>
  <si>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</si>
  <si>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</si>
  <si>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</si>
  <si>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</si>
  <si>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</si>
  <si>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</si>
  <si>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</si>
  <si>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</si>
  <si>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</si>
  <si>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</si>
  <si>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</si>
  <si>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</si>
  <si>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</si>
  <si>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</si>
  <si>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</si>
  <si>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</si>
  <si>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</si>
  <si>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</si>
  <si>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</si>
  <si>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</si>
  <si>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</si>
  <si>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</si>
  <si>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</si>
  <si>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</si>
  <si>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</si>
  <si>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</si>
  <si>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</si>
  <si>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</si>
  <si>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</si>
  <si>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</si>
  <si>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</si>
  <si>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</si>
  <si>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</si>
  <si>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</si>
  <si>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</si>
  <si>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</si>
  <si>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</si>
  <si>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</si>
  <si>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</si>
  <si>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</si>
  <si>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</si>
  <si>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</si>
  <si>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</si>
  <si>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</si>
  <si>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</si>
  <si>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</si>
  <si>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</si>
  <si>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</si>
  <si>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</si>
  <si>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</si>
  <si>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</si>
  <si>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</si>
  <si>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</si>
  <si>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</si>
  <si>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</si>
  <si>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</si>
  <si>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</si>
  <si>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</si>
  <si>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</si>
  <si>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</si>
  <si>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</si>
  <si>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</si>
  <si>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</si>
  <si>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</si>
  <si>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</si>
  <si>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</si>
  <si>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</si>
  <si>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</si>
  <si>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</si>
  <si>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</si>
  <si>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</si>
  <si>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</si>
  <si>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</si>
  <si>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</si>
  <si>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</si>
  <si>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</si>
  <si>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</si>
  <si>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</si>
  <si>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</si>
  <si>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</si>
  <si>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</si>
  <si>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</si>
  <si>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</si>
  <si>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</si>
  <si>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</si>
  <si>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</si>
  <si>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</si>
  <si>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</si>
  <si>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</si>
  <si>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</si>
  <si>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</si>
  <si>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</si>
  <si>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</si>
  <si>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</si>
  <si>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</si>
  <si>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</si>
  <si>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</si>
  <si>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</si>
  <si>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</si>
  <si>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</si>
  <si>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</si>
  <si>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</si>
  <si>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</si>
  <si>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</si>
  <si>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</si>
  <si>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</si>
  <si>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</si>
  <si>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</si>
  <si>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</si>
  <si>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</si>
  <si>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</si>
  <si>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</si>
  <si>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</si>
  <si>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</si>
  <si>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</si>
  <si>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</si>
  <si>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</si>
  <si>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</si>
  <si>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</si>
  <si>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</si>
  <si>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</si>
  <si>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</si>
  <si>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</si>
  <si>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</si>
  <si>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</si>
  <si>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</si>
  <si>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</si>
  <si>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</si>
  <si>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</si>
  <si>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</si>
  <si>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</si>
  <si>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</si>
  <si>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</si>
  <si>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</si>
  <si>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</si>
  <si>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</si>
  <si>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</si>
  <si>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</si>
  <si>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</si>
  <si>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</si>
  <si>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</si>
  <si>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</si>
  <si>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</si>
  <si>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</si>
  <si>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</si>
  <si>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</si>
  <si>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</si>
  <si>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</si>
  <si>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</si>
  <si>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</si>
  <si>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</si>
  <si>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</si>
  <si>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</si>
  <si>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</si>
  <si>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</si>
  <si>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</si>
  <si>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</si>
  <si>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</si>
  <si>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</si>
  <si>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</si>
  <si>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</si>
  <si>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</si>
  <si>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</si>
  <si>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</si>
  <si>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</si>
  <si>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</si>
  <si>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</si>
  <si>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</si>
  <si>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</si>
  <si>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</si>
  <si>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</si>
  <si>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</si>
  <si>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</si>
  <si>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</si>
  <si>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</si>
  <si>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</si>
  <si>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</si>
  <si>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</si>
  <si>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</si>
  <si>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</si>
  <si>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</si>
  <si>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</si>
  <si>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</si>
  <si>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</si>
  <si>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</si>
  <si>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</si>
  <si>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</si>
  <si>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</si>
  <si>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</si>
  <si>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</si>
  <si>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</si>
  <si>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</si>
  <si>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</si>
  <si>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</si>
  <si>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</si>
  <si>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</si>
  <si>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</si>
  <si>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</si>
  <si>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</si>
  <si>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</si>
  <si>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</si>
  <si>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</si>
  <si>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</si>
  <si>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</si>
  <si>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</si>
  <si>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</si>
  <si>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</si>
  <si>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</si>
  <si>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</si>
  <si>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</si>
  <si>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</si>
  <si>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</si>
  <si>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</si>
  <si>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</si>
  <si>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</si>
  <si>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</si>
  <si>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</si>
  <si>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</si>
  <si>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</si>
  <si>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</si>
  <si>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</si>
  <si>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</si>
  <si>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</si>
  <si>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</si>
  <si>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</si>
  <si>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</si>
  <si>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</si>
  <si>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</si>
  <si>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</si>
  <si>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</si>
  <si>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</si>
  <si>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</si>
  <si>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</si>
  <si>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</si>
  <si>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</si>
  <si>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</si>
  <si>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</si>
  <si>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</si>
  <si>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</si>
  <si>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</si>
  <si>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</si>
  <si>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</si>
  <si>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</si>
  <si>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</si>
  <si>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</si>
  <si>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</si>
  <si>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</si>
  <si>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</si>
  <si>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</si>
  <si>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</si>
  <si>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</si>
  <si>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</si>
  <si>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</si>
  <si>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</si>
  <si>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</si>
  <si>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</si>
  <si>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</si>
  <si>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</si>
  <si>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</si>
  <si>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</si>
  <si>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</si>
  <si>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</si>
  <si>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</si>
  <si>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</si>
  <si>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</si>
  <si>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</si>
  <si>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</si>
  <si>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</si>
  <si>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</si>
  <si>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</si>
  <si>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</si>
  <si>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</si>
  <si>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</si>
  <si>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</si>
  <si>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</si>
  <si>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</si>
  <si>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</si>
  <si>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</si>
  <si>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</si>
  <si>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</si>
  <si>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</si>
  <si>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</si>
  <si>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</si>
  <si>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</si>
  <si>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</si>
  <si>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</si>
  <si>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</si>
  <si>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</si>
  <si>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</si>
  <si>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</si>
  <si>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</si>
  <si>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</si>
  <si>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</si>
  <si>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</si>
  <si>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</si>
  <si>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</si>
  <si>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</si>
  <si>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</si>
  <si>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</si>
  <si>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</si>
  <si>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</si>
  <si>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</si>
  <si>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</si>
  <si>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</si>
  <si>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</si>
  <si>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</si>
  <si>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</si>
  <si>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</si>
  <si>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</si>
  <si>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</si>
  <si>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</si>
  <si>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</si>
  <si>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</si>
  <si>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</si>
  <si>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</si>
  <si>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</si>
  <si>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</si>
  <si>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</si>
  <si>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</si>
  <si>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</si>
  <si>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</si>
  <si>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</si>
  <si>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</si>
  <si>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</si>
  <si>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</si>
  <si>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</si>
  <si>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</si>
  <si>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</si>
  <si>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</si>
  <si>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</si>
  <si>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</si>
  <si>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</si>
  <si>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</si>
  <si>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</si>
  <si>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</si>
  <si>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</si>
  <si>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</si>
  <si>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</si>
  <si>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</si>
  <si>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</si>
  <si>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</si>
  <si>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</si>
  <si>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</si>
  <si>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</si>
  <si>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</si>
  <si>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</si>
  <si>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</si>
  <si>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</si>
  <si>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</si>
  <si>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</si>
  <si>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</si>
  <si>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</si>
  <si>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</si>
  <si>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</si>
  <si>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</si>
  <si>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</si>
  <si>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</si>
  <si>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</si>
  <si>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</si>
  <si>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</si>
  <si>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</si>
  <si>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</si>
  <si>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</si>
  <si>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</si>
  <si>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</si>
  <si>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</si>
  <si>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</si>
  <si>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</si>
  <si>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</si>
  <si>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</si>
  <si>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</si>
  <si>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</si>
  <si>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</si>
  <si>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</si>
  <si>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</si>
  <si>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</si>
  <si>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</si>
  <si>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</si>
  <si>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</si>
  <si>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</si>
  <si>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</si>
  <si>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</si>
  <si>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</si>
  <si>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</si>
  <si>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</si>
  <si>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</si>
  <si>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</si>
  <si>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</si>
  <si>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</si>
  <si>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</si>
  <si>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</si>
  <si>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</si>
  <si>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</si>
  <si>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</si>
  <si>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</si>
  <si>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</si>
  <si>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</si>
  <si>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</si>
  <si>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</si>
  <si>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</si>
  <si>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</si>
  <si>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</si>
  <si>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</si>
  <si>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</si>
  <si>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</si>
  <si>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</si>
  <si>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</si>
  <si>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</si>
  <si>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</si>
  <si>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</si>
  <si>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</si>
  <si>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</si>
  <si>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</si>
  <si>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</si>
  <si>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</si>
  <si>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</si>
  <si>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</si>
  <si>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</si>
  <si>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</si>
  <si>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</si>
  <si>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</si>
  <si>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</si>
  <si>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</si>
  <si>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</si>
  <si>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</si>
  <si>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</si>
  <si>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</si>
  <si>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</si>
  <si>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</si>
  <si>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</si>
  <si>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</si>
  <si>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</si>
  <si>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</si>
  <si>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</si>
  <si>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</si>
  <si>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</si>
  <si>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</si>
  <si>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</si>
  <si>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</si>
  <si>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</si>
  <si>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</si>
  <si>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</si>
  <si>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</si>
  <si>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</si>
  <si>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</si>
  <si>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</si>
  <si>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</si>
  <si>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</si>
  <si>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</si>
  <si>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</si>
  <si>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</si>
  <si>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</si>
  <si>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</si>
  <si>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</si>
  <si>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</si>
  <si>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</si>
  <si>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</si>
  <si>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</si>
  <si>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</si>
  <si>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</si>
  <si>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</si>
  <si>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</si>
  <si>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</si>
  <si>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</si>
  <si>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</si>
  <si>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</si>
  <si>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</si>
  <si>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</si>
  <si>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</si>
  <si>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</si>
  <si>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</si>
  <si>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</si>
  <si>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</si>
  <si>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</si>
  <si>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</si>
  <si>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</si>
  <si>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</si>
  <si>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</si>
  <si>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</si>
  <si>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</si>
  <si>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</si>
  <si>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</si>
  <si>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</si>
  <si>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</si>
  <si>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</si>
  <si>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</si>
  <si>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</si>
  <si>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</si>
  <si>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</si>
  <si>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</si>
  <si>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</si>
  <si>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</si>
  <si>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</si>
  <si>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</si>
  <si>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</si>
  <si>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</si>
  <si>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</si>
  <si>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</si>
  <si>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</si>
  <si>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</si>
  <si>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</si>
  <si>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</si>
  <si>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</si>
  <si>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</si>
  <si>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</si>
  <si>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</si>
  <si>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</si>
  <si>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</si>
  <si>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</si>
  <si>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</si>
  <si>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</si>
  <si>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</si>
  <si>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</si>
  <si>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</si>
  <si>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</si>
  <si>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</si>
  <si>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</si>
  <si>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</si>
  <si>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</si>
  <si>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</si>
  <si>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</si>
  <si>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</si>
  <si>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</si>
  <si>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</si>
  <si>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</si>
  <si>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</si>
  <si>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</si>
  <si>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</si>
  <si>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</si>
  <si>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</si>
  <si>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</si>
  <si>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</si>
  <si>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</si>
  <si>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</si>
  <si>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</si>
  <si>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</si>
  <si>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</si>
  <si>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</si>
  <si>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</si>
  <si>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</si>
  <si>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</si>
  <si>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</si>
  <si>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</si>
  <si>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</si>
  <si>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</si>
  <si>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</si>
  <si>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</si>
  <si>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</si>
  <si>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</si>
  <si>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</si>
  <si>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</si>
  <si>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</si>
  <si>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</si>
  <si>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</si>
  <si>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</si>
  <si>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</si>
  <si>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</si>
  <si>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</si>
  <si>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</si>
  <si>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</si>
  <si>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</si>
  <si>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</si>
  <si>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</si>
  <si>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</si>
  <si>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</si>
  <si>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</si>
  <si>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</si>
  <si>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</si>
  <si>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</si>
  <si>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</si>
  <si>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</si>
  <si>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</si>
  <si>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</si>
  <si>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</si>
  <si>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</si>
  <si>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</si>
  <si>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</si>
  <si>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</si>
  <si>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</si>
  <si>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</si>
  <si>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</si>
  <si>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</si>
  <si>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</si>
  <si>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</si>
  <si>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</si>
  <si>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</si>
  <si>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</si>
  <si>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</si>
  <si>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</si>
  <si>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</si>
  <si>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</si>
  <si>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</si>
  <si>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</si>
  <si>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</si>
  <si>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</si>
  <si>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</si>
  <si>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</si>
  <si>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</si>
  <si>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</si>
  <si>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</si>
  <si>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</si>
  <si>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</si>
  <si>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</si>
  <si>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</si>
  <si>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</si>
  <si>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</si>
  <si>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</si>
  <si>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</si>
  <si>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</si>
  <si>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</si>
  <si>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</si>
  <si>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</si>
  <si>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</si>
  <si>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</si>
  <si>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</si>
  <si>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</si>
  <si>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</si>
  <si>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</si>
  <si>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</si>
  <si>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</si>
  <si>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</si>
  <si>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</si>
  <si>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</si>
  <si>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</si>
  <si>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</si>
  <si>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</si>
  <si>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</si>
  <si>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</si>
  <si>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</si>
  <si>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</si>
  <si>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</si>
  <si>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</si>
  <si>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</si>
  <si>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</si>
  <si>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</si>
  <si>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</si>
  <si>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</si>
  <si>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</si>
  <si>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</si>
  <si>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</si>
  <si>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</si>
  <si>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</si>
  <si>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</si>
  <si>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</si>
  <si>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</si>
  <si>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</si>
  <si>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</si>
  <si>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</si>
  <si>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</si>
  <si>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</si>
  <si>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</si>
  <si>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</si>
  <si>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</si>
  <si>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</si>
  <si>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</si>
  <si>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</si>
  <si>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</si>
  <si>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</si>
  <si>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</si>
  <si>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</si>
  <si>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</si>
  <si>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</si>
  <si>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</si>
  <si>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</si>
  <si>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</si>
  <si>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</si>
  <si>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</si>
  <si>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</si>
  <si>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</si>
  <si>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</si>
  <si>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</si>
  <si>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</si>
  <si>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</si>
  <si>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</si>
  <si>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</si>
  <si>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</si>
  <si>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</si>
  <si>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</si>
  <si>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</si>
  <si>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</si>
  <si>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</si>
  <si>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</si>
  <si>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</si>
  <si>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</si>
  <si>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</si>
  <si>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</si>
  <si>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</si>
  <si>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</si>
  <si>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</si>
  <si>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</si>
  <si>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</si>
  <si>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</si>
  <si>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</si>
  <si>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</si>
  <si>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</si>
  <si>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</si>
  <si>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</si>
  <si>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</si>
  <si>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</si>
  <si>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</si>
  <si>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</si>
  <si>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</si>
  <si>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</si>
  <si>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</si>
  <si>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</si>
  <si>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</si>
  <si>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</si>
  <si>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</si>
  <si>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</si>
  <si>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</si>
  <si>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</si>
  <si>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</si>
  <si>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</si>
  <si>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</si>
  <si>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</si>
  <si>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</si>
  <si>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</si>
  <si>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</si>
  <si>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</si>
  <si>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</si>
  <si>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</si>
  <si>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</si>
  <si>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</si>
  <si>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</si>
  <si>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</si>
  <si>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</si>
  <si>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</si>
  <si>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</si>
  <si>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</si>
  <si>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</si>
  <si>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</si>
  <si>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</si>
  <si>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</si>
  <si>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</si>
  <si>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</si>
  <si>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</si>
  <si>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</si>
  <si>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</si>
  <si>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</si>
  <si>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</si>
  <si>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</si>
  <si>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</si>
  <si>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</si>
  <si>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</si>
  <si>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</si>
  <si>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</si>
  <si>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</si>
  <si>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</si>
  <si>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</si>
  <si>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</si>
  <si>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</si>
  <si>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</si>
  <si>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</si>
  <si>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</si>
  <si>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</si>
  <si>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</si>
  <si>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</si>
  <si>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</si>
  <si>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</si>
  <si>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</si>
  <si>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</si>
  <si>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</si>
  <si>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</si>
  <si>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</si>
  <si>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</si>
  <si>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</si>
  <si>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</si>
  <si>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</si>
  <si>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</si>
  <si>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</si>
  <si>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</si>
  <si>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</si>
  <si>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</si>
  <si>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</si>
  <si>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</si>
  <si>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</si>
  <si>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</si>
  <si>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</si>
  <si>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</si>
  <si>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</si>
  <si>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</si>
  <si>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</si>
  <si>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</si>
  <si>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</si>
  <si>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</si>
  <si>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</si>
  <si>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</si>
  <si>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</si>
  <si>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</si>
  <si>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</si>
  <si>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</si>
  <si>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</si>
  <si>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</si>
  <si>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</si>
  <si>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</si>
  <si>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</si>
  <si>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</si>
  <si>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</si>
  <si>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</si>
  <si>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</si>
  <si>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</si>
  <si>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</si>
  <si>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</si>
  <si>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</si>
  <si>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</si>
  <si>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</si>
  <si>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</si>
  <si>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</si>
  <si>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</si>
  <si>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</si>
  <si>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</si>
  <si>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</si>
  <si>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</si>
  <si>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</si>
  <si>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</si>
  <si>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</si>
  <si>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</si>
  <si>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</si>
  <si>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</si>
  <si>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</si>
  <si>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</si>
  <si>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</si>
  <si>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</si>
  <si>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</si>
  <si>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</si>
  <si>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</si>
  <si>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</si>
  <si>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</si>
  <si>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</si>
  <si>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</si>
  <si>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</si>
  <si>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</si>
  <si>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</si>
  <si>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</si>
  <si>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</si>
  <si>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</si>
  <si>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</si>
  <si>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</si>
  <si>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</si>
  <si>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</si>
  <si>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</si>
  <si>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</si>
  <si>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</si>
  <si>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</si>
  <si>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</si>
  <si>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</si>
  <si>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</si>
  <si>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</si>
  <si>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</si>
  <si>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</si>
  <si>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</si>
  <si>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</si>
  <si>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</si>
  <si>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</si>
  <si>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</si>
  <si>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</si>
  <si>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</si>
  <si>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</si>
  <si>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</si>
  <si>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</si>
  <si>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</si>
  <si>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</si>
  <si>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</si>
  <si>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</si>
  <si>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</si>
  <si>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</si>
  <si>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</si>
  <si>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</si>
  <si>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</si>
  <si>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</si>
  <si>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</si>
  <si>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</si>
  <si>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</si>
  <si>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</si>
  <si>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</si>
  <si>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</si>
  <si>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</si>
  <si>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</si>
  <si>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</si>
  <si>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</si>
  <si>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</si>
  <si>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</si>
  <si>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</si>
  <si>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</si>
  <si>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</si>
  <si>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</si>
  <si>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</si>
  <si>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</si>
  <si>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</si>
  <si>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</si>
  <si>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</si>
  <si>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</si>
  <si>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</si>
  <si>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</si>
  <si>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</si>
  <si>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</si>
  <si>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</si>
  <si>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</si>
  <si>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</si>
  <si>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</si>
  <si>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</si>
  <si>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</si>
  <si>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</si>
  <si>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</si>
  <si>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</si>
  <si>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</si>
  <si>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</si>
  <si>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</si>
  <si>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</si>
  <si>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</si>
  <si>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</si>
  <si>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</si>
  <si>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</si>
  <si>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</si>
  <si>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</si>
  <si>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</si>
  <si>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</si>
  <si>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</si>
  <si>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</si>
  <si>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</si>
  <si>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</si>
  <si>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</si>
  <si>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</si>
  <si>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</si>
  <si>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</si>
  <si>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</si>
  <si>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</si>
  <si>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</si>
  <si>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</si>
  <si>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</si>
  <si>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</si>
  <si>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</si>
  <si>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</si>
  <si>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</si>
  <si>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</si>
  <si>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</si>
  <si>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</si>
  <si>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</si>
  <si>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</si>
  <si>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</si>
  <si>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</si>
  <si>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</si>
  <si>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</si>
  <si>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</si>
  <si>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</si>
  <si>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</si>
  <si>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</si>
  <si>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</si>
  <si>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</si>
  <si>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</si>
  <si>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</si>
  <si>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</si>
  <si>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</si>
  <si>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</si>
  <si>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</si>
  <si>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</si>
  <si>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</si>
  <si>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</si>
  <si>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</si>
  <si>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</si>
  <si>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</si>
  <si>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</si>
  <si>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</si>
  <si>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</si>
  <si>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</si>
  <si>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</si>
  <si>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</si>
  <si>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</si>
  <si>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</si>
  <si>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</si>
  <si>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</si>
  <si>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</si>
  <si>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</si>
  <si>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</si>
  <si>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</si>
  <si>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</si>
  <si>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</si>
  <si>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</si>
  <si>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</si>
  <si>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</si>
  <si>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</si>
  <si>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</si>
  <si>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</si>
  <si>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</si>
  <si>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</si>
  <si>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</si>
  <si>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</si>
  <si>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</si>
  <si>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</si>
  <si>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</si>
  <si>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</si>
  <si>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</si>
  <si>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</si>
  <si>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</si>
  <si>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</si>
  <si>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</si>
  <si>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</si>
  <si>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</si>
  <si>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</si>
  <si>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</si>
  <si>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</si>
  <si>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</si>
  <si>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</si>
  <si>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</si>
  <si>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</si>
  <si>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</si>
  <si>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</si>
  <si>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</si>
  <si>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</si>
  <si>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</si>
  <si>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</si>
  <si>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</si>
  <si>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</si>
  <si>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</si>
  <si>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</si>
  <si>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</si>
  <si>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</si>
  <si>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</si>
  <si>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</si>
  <si>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</si>
  <si>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</si>
  <si>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</si>
  <si>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</si>
  <si>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</si>
  <si>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</si>
  <si>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</si>
  <si>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</si>
  <si>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</si>
  <si>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</si>
  <si>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</si>
  <si>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</si>
  <si>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</si>
  <si>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</si>
  <si>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</si>
  <si>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</si>
  <si>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</si>
  <si>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</si>
  <si>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</si>
  <si>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</si>
  <si>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</si>
  <si>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</si>
  <si>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</si>
  <si>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</si>
  <si>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</si>
  <si>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</si>
  <si>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</si>
  <si>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</si>
  <si>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</si>
  <si>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</si>
  <si>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</si>
  <si>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</si>
  <si>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</si>
  <si>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</si>
  <si>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</si>
  <si>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</si>
  <si>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</si>
  <si>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</si>
  <si>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</si>
  <si>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</si>
  <si>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</si>
  <si>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</si>
  <si>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</si>
  <si>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</si>
  <si>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</si>
  <si>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</si>
  <si>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</si>
  <si>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</si>
  <si>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</si>
  <si>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</si>
  <si>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</si>
  <si>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</si>
  <si>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</si>
  <si>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</si>
  <si>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</si>
  <si>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</si>
  <si>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</si>
  <si>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</si>
  <si>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</si>
  <si>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</si>
  <si>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</si>
  <si>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</si>
  <si>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</si>
  <si>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</si>
  <si>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</si>
  <si>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</si>
  <si>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</si>
  <si>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</si>
  <si>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</si>
  <si>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</si>
  <si>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</si>
  <si>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</si>
  <si>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</si>
  <si>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</si>
  <si>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</si>
  <si>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</si>
  <si>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</si>
  <si>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</si>
  <si>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</si>
  <si>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</si>
  <si>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</si>
  <si>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</si>
  <si>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</si>
  <si>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</si>
  <si>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</si>
  <si>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</si>
  <si>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</si>
  <si>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</si>
  <si>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</si>
  <si>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</si>
  <si>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</si>
  <si>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</si>
  <si>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</si>
  <si>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</si>
  <si>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</si>
  <si>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</si>
  <si>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</si>
  <si>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</si>
  <si>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</si>
  <si>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</si>
  <si>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</si>
  <si>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</si>
  <si>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</si>
  <si>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</si>
  <si>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</si>
  <si>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</si>
  <si>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</si>
  <si>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</si>
  <si>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</si>
  <si>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</si>
  <si>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</si>
  <si>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</si>
  <si>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</si>
  <si>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</si>
  <si>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</si>
  <si>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</si>
  <si>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</si>
  <si>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</si>
  <si>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</si>
  <si>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</si>
  <si>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</si>
  <si>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</si>
  <si>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</si>
  <si>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</si>
  <si>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</si>
  <si>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</si>
  <si>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</si>
  <si>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</si>
  <si>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</si>
  <si>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</si>
  <si>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</si>
  <si>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</si>
  <si>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</si>
  <si>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</si>
  <si>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</si>
  <si>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</si>
  <si>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</si>
  <si>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</si>
  <si>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</si>
  <si>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</si>
  <si>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</si>
  <si>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</si>
  <si>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</si>
  <si>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</si>
  <si>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</si>
  <si>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</si>
  <si>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</si>
  <si>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</si>
  <si>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</si>
  <si>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</si>
  <si>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</si>
  <si>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</si>
  <si>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</si>
  <si>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</si>
  <si>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</si>
  <si>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</si>
  <si>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</si>
  <si>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</si>
  <si>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</si>
  <si>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</si>
  <si>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</si>
  <si>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</si>
  <si>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</si>
  <si>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</si>
  <si>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</si>
  <si>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</si>
  <si>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</si>
  <si>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</si>
  <si>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</si>
  <si>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</si>
  <si>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</si>
  <si>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</si>
  <si>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</si>
  <si>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</si>
  <si>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</si>
  <si>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</si>
  <si>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</si>
  <si>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</si>
  <si>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</si>
  <si>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</si>
  <si>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</si>
  <si>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</si>
  <si>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</si>
  <si>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</si>
  <si>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</si>
  <si>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</si>
  <si>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</si>
  <si>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</si>
  <si>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</si>
  <si>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</si>
  <si>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</si>
  <si>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</si>
  <si>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</si>
  <si>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</si>
  <si>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</si>
  <si>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</si>
  <si>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</si>
  <si>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</si>
  <si>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</si>
  <si>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</si>
  <si>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</si>
  <si>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</si>
  <si>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</si>
  <si>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</si>
  <si>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</si>
  <si>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</si>
  <si>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</si>
  <si>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</si>
  <si>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</si>
  <si>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</si>
  <si>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</si>
  <si>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</si>
  <si>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</si>
  <si>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</si>
  <si>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</si>
  <si>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</si>
  <si>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</si>
  <si>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</si>
  <si>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</si>
  <si>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</si>
  <si>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</si>
  <si>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</si>
  <si>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</si>
  <si>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</si>
  <si>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</si>
  <si>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</si>
  <si>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</si>
  <si>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</si>
  <si>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</si>
  <si>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</si>
  <si>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</si>
  <si>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</si>
  <si>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</si>
  <si>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</si>
  <si>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</si>
  <si>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</si>
  <si>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</si>
  <si>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</si>
  <si>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</si>
  <si>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</si>
  <si>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</si>
  <si>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</si>
  <si>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</si>
  <si>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</si>
  <si>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</si>
  <si>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</si>
  <si>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</si>
  <si>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</si>
  <si>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</si>
  <si>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</si>
  <si>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</si>
  <si>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</si>
  <si>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</si>
  <si>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</si>
  <si>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</si>
  <si>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</si>
  <si>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</si>
  <si>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</si>
  <si>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</si>
  <si>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</si>
  <si>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</si>
  <si>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</si>
  <si>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</si>
  <si>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</si>
  <si>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</si>
  <si>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</si>
  <si>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</si>
  <si>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</si>
  <si>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</si>
  <si>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</si>
  <si>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</si>
  <si>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</si>
  <si>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</si>
  <si>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</si>
  <si>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</si>
  <si>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</si>
  <si>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</si>
  <si>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</si>
  <si>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</si>
  <si>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</si>
  <si>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</si>
  <si>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</si>
  <si>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</si>
  <si>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</si>
  <si>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</si>
  <si>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</si>
  <si>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</si>
  <si>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</si>
  <si>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</si>
  <si>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</si>
  <si>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</si>
  <si>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</si>
  <si>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</si>
  <si>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</si>
  <si>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</si>
  <si>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</si>
  <si>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</si>
  <si>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</si>
  <si>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</si>
  <si>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</si>
  <si>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</si>
  <si>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</si>
  <si>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</si>
  <si>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</si>
  <si>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</si>
  <si>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</si>
  <si>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</si>
  <si>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</si>
  <si>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</si>
  <si>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</si>
  <si>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</si>
  <si>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</si>
  <si>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</si>
  <si>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</si>
  <si>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</si>
  <si>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</si>
  <si>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</si>
  <si>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</si>
  <si>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</si>
  <si>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</si>
  <si>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</si>
  <si>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</si>
  <si>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</si>
  <si>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</si>
  <si>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</si>
  <si>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</si>
  <si>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</si>
  <si>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</si>
  <si>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</si>
  <si>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</si>
  <si>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</si>
  <si>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</si>
  <si>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</si>
  <si>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</si>
  <si>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</si>
  <si>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</si>
  <si>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</si>
  <si>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</si>
  <si>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</si>
  <si>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</si>
  <si>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</si>
  <si>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</si>
  <si>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</si>
  <si>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</si>
  <si>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</si>
  <si>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</si>
  <si>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</si>
  <si>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</si>
  <si>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</si>
  <si>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</si>
  <si>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</si>
  <si>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</si>
  <si>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</si>
  <si>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</si>
  <si>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</si>
  <si>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</si>
  <si>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</si>
  <si>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</si>
  <si>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</si>
  <si>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</si>
  <si>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</si>
  <si>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</si>
  <si>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</si>
  <si>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</si>
  <si>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</si>
  <si>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</si>
  <si>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</si>
  <si>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</si>
  <si>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</si>
  <si>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</si>
  <si>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</si>
  <si>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</si>
  <si>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</si>
  <si>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</si>
  <si>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</si>
  <si>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</si>
  <si>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</si>
  <si>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</si>
  <si>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</si>
  <si>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</si>
  <si>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</si>
  <si>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</si>
  <si>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</si>
  <si>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</si>
  <si>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</si>
  <si>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</si>
  <si>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</si>
  <si>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</si>
  <si>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</si>
  <si>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</si>
  <si>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</si>
  <si>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</si>
  <si>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</si>
  <si>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</si>
  <si>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</si>
  <si>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</si>
  <si>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</si>
  <si>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</si>
  <si>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</si>
  <si>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</si>
  <si>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</si>
  <si>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</si>
  <si>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</si>
  <si>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</si>
  <si>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</si>
  <si>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</si>
  <si>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</si>
  <si>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</si>
  <si>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</si>
  <si>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</si>
  <si>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</si>
  <si>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</si>
  <si>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</si>
  <si>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</si>
  <si>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</si>
  <si>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</si>
  <si>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</si>
  <si>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</si>
  <si>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</si>
  <si>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</si>
  <si>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</si>
  <si>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</si>
  <si>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</si>
  <si>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</si>
  <si>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</si>
  <si>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</si>
  <si>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</si>
  <si>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</si>
  <si>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</si>
  <si>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</si>
  <si>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</si>
  <si>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</si>
  <si>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</si>
  <si>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</si>
  <si>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</si>
  <si>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</si>
  <si>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</si>
  <si>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</si>
  <si>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</si>
  <si>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</si>
  <si>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</si>
  <si>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</si>
  <si>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</si>
  <si>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</si>
  <si>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</si>
  <si>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</si>
  <si>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</si>
  <si>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</si>
  <si>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</si>
  <si>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</si>
  <si>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</si>
  <si>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</si>
  <si>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</si>
  <si>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</si>
  <si>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</si>
  <si>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</si>
  <si>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</si>
  <si>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</si>
  <si>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</si>
  <si>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</si>
  <si>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</si>
  <si>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</si>
  <si>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</si>
  <si>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</si>
  <si>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</si>
  <si>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</si>
  <si>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</si>
  <si>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</si>
  <si>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</si>
  <si>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</si>
  <si>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</si>
  <si>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</si>
  <si>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</si>
  <si>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</si>
  <si>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</si>
  <si>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</si>
  <si>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</si>
  <si>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</si>
  <si>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</si>
  <si>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</si>
  <si>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</si>
  <si>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</si>
  <si>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</si>
  <si>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</si>
  <si>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</si>
  <si>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</si>
  <si>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</si>
  <si>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</si>
  <si>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</si>
  <si>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</si>
  <si>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</si>
  <si>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</si>
  <si>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</si>
  <si>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</si>
  <si>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</si>
  <si>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</si>
  <si>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</si>
  <si>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</si>
  <si>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</si>
  <si>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</si>
  <si>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</si>
  <si>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</si>
  <si>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</si>
  <si>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</si>
  <si>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</si>
  <si>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</si>
  <si>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</si>
  <si>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</si>
  <si>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</si>
  <si>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</si>
  <si>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</si>
  <si>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</si>
  <si>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</si>
  <si>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</si>
  <si>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</si>
  <si>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</si>
  <si>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</si>
  <si>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</si>
  <si>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</si>
  <si>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</si>
  <si>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</si>
  <si>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</si>
  <si>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</si>
  <si>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</si>
  <si>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</si>
  <si>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</si>
  <si>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</si>
  <si>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</si>
  <si>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</si>
  <si>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</si>
  <si>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</si>
  <si>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</si>
  <si>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</si>
  <si>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</si>
  <si>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</si>
  <si>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</si>
  <si>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</si>
  <si>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</si>
  <si>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</si>
  <si>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</si>
  <si>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</si>
  <si>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</si>
  <si>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</si>
  <si>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</si>
  <si>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</si>
  <si>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</si>
  <si>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</si>
  <si>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</si>
  <si>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</si>
  <si>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</si>
  <si>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</si>
  <si>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</si>
  <si>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</si>
  <si>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</si>
  <si>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</si>
  <si>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</si>
  <si>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</si>
  <si>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</si>
  <si>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</si>
  <si>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</si>
  <si>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</si>
  <si>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</si>
  <si>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</si>
  <si>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</si>
  <si>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</si>
  <si>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</si>
  <si>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</si>
  <si>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</si>
  <si>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</si>
  <si>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</si>
  <si>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</si>
  <si>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</si>
  <si>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</si>
  <si>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</si>
  <si>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</si>
  <si>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</si>
  <si>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</si>
  <si>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</si>
  <si>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</si>
  <si>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</si>
  <si>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</si>
  <si>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</si>
  <si>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</si>
  <si>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</si>
  <si>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</si>
  <si>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</si>
  <si>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</si>
  <si>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</si>
  <si>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</si>
  <si>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</si>
  <si>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</si>
  <si>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</si>
  <si>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</si>
  <si>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</si>
  <si>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</si>
  <si>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</si>
  <si>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</si>
  <si>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</si>
  <si>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</si>
  <si>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</si>
  <si>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</si>
  <si>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</si>
  <si>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</si>
  <si>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</si>
  <si>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</si>
  <si>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</si>
  <si>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</si>
  <si>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</si>
  <si>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</si>
  <si>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</si>
  <si>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</si>
  <si>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</si>
  <si>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</si>
  <si>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</si>
  <si>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</si>
  <si>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</si>
  <si>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</si>
  <si>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</si>
  <si>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</si>
  <si>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</si>
  <si>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</si>
  <si>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</si>
  <si>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</si>
  <si>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</si>
  <si>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</si>
  <si>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</si>
  <si>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</si>
  <si>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</si>
  <si>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</si>
  <si>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</si>
  <si>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</si>
  <si>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</si>
  <si>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</si>
  <si>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</si>
  <si>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</si>
  <si>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</si>
  <si>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</si>
  <si>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</si>
  <si>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</si>
  <si>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</si>
  <si>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</si>
  <si>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</si>
  <si>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</si>
  <si>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</si>
  <si>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</si>
  <si>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</si>
  <si>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</si>
  <si>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</si>
  <si>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</si>
  <si>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</si>
  <si>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</si>
  <si>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</si>
  <si>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</si>
  <si>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</si>
  <si>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</si>
  <si>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</si>
  <si>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</si>
  <si>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</si>
  <si>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</si>
  <si>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</si>
  <si>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</si>
  <si>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</si>
  <si>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</si>
  <si>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</si>
  <si>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</si>
  <si>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</si>
  <si>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</si>
  <si>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</si>
  <si>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</si>
  <si>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</si>
  <si>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</si>
  <si>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</si>
  <si>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</si>
  <si>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</si>
  <si>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</si>
  <si>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</si>
  <si>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</si>
  <si>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</si>
  <si>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</si>
  <si>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</si>
  <si>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</si>
  <si>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</si>
  <si>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</si>
  <si>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</si>
  <si>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</si>
  <si>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</si>
  <si>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</si>
  <si>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</si>
  <si>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</si>
  <si>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</si>
  <si>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</si>
  <si>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</si>
  <si>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</si>
  <si>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</si>
  <si>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</si>
  <si>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</si>
  <si>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</si>
  <si>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</si>
  <si>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</si>
  <si>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</si>
  <si>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</si>
  <si>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</si>
  <si>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</si>
  <si>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</si>
  <si>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</si>
  <si>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</si>
  <si>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</si>
  <si>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</si>
  <si>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</si>
  <si>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</si>
  <si>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</si>
  <si>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</si>
  <si>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</si>
  <si>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</si>
  <si>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</si>
  <si>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</si>
  <si>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</si>
  <si>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</si>
  <si>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</si>
  <si>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</si>
  <si>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</si>
  <si>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</si>
  <si>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</si>
  <si>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</si>
  <si>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</si>
  <si>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</si>
  <si>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</si>
  <si>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</si>
  <si>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</si>
  <si>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</si>
  <si>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</si>
  <si>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</si>
  <si>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</si>
  <si>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</si>
  <si>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</si>
  <si>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</si>
  <si>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</si>
  <si>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</si>
  <si>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</si>
  <si>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</si>
  <si>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</si>
  <si>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</si>
  <si>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</si>
  <si>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</si>
  <si>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</si>
  <si>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</si>
  <si>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</si>
  <si>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</si>
  <si>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</si>
  <si>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</si>
  <si>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</si>
  <si>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</si>
  <si>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</si>
  <si>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</si>
  <si>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</si>
  <si>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</si>
  <si>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</si>
  <si>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</si>
  <si>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</si>
  <si>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</si>
  <si>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</si>
  <si>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</si>
  <si>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</si>
  <si>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</si>
  <si>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</si>
  <si>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</si>
  <si>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</si>
  <si>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</si>
  <si>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</si>
  <si>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</si>
  <si>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</si>
  <si>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</si>
  <si>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</si>
  <si>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</si>
  <si>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</si>
  <si>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</si>
  <si>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</si>
  <si>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</si>
  <si>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</si>
  <si>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</si>
  <si>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</si>
  <si>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</si>
  <si>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</si>
  <si>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</si>
  <si>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</si>
  <si>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</si>
  <si>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</si>
  <si>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</si>
  <si>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</si>
  <si>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</si>
  <si>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</si>
  <si>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</si>
  <si>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</si>
  <si>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</si>
  <si>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</si>
  <si>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</si>
  <si>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</si>
  <si>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</si>
  <si>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</si>
  <si>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</si>
  <si>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</si>
  <si>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</si>
  <si>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</si>
  <si>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</si>
  <si>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</si>
  <si>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</si>
  <si>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</si>
  <si>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</si>
  <si>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</si>
  <si>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</si>
  <si>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</si>
  <si>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</si>
  <si>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</si>
  <si>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</si>
  <si>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</si>
  <si>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</si>
  <si>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</si>
  <si>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</si>
  <si>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</si>
  <si>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</si>
  <si>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</si>
  <si>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</si>
  <si>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</si>
  <si>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</si>
  <si>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</si>
  <si>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</si>
  <si>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</si>
  <si>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</si>
  <si>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</si>
  <si>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</si>
  <si>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</si>
  <si>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</si>
  <si>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</si>
  <si>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</si>
  <si>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</si>
  <si>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</si>
  <si>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</si>
  <si>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</si>
  <si>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</si>
  <si>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</si>
  <si>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</si>
  <si>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</si>
  <si>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</si>
  <si>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</si>
  <si>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</si>
  <si>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</si>
  <si>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</si>
  <si>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</si>
  <si>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</si>
  <si>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</si>
  <si>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</si>
  <si>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</si>
  <si>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</si>
  <si>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</si>
  <si>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</si>
  <si>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</si>
  <si>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</si>
  <si>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</si>
  <si>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</si>
  <si>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</si>
  <si>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</si>
  <si>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</si>
  <si>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</si>
  <si>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</si>
  <si>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</si>
  <si>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</si>
  <si>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</si>
  <si>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</si>
  <si>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</si>
  <si>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</si>
  <si>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</si>
  <si>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</si>
  <si>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</si>
  <si>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</si>
  <si>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</si>
  <si>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</si>
  <si>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</si>
  <si>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</si>
  <si>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</si>
  <si>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</si>
  <si>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</si>
  <si>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</si>
  <si>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</si>
  <si>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</si>
  <si>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</si>
  <si>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</si>
  <si>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</si>
  <si>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</si>
  <si>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</si>
  <si>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</si>
  <si>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</si>
  <si>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</si>
  <si>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</si>
  <si>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</si>
  <si>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</si>
  <si>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</si>
  <si>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</si>
  <si>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</si>
  <si>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</si>
  <si>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</si>
  <si>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</si>
  <si>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</si>
  <si>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</si>
  <si>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</si>
  <si>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</si>
  <si>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</si>
  <si>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</si>
  <si>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</si>
  <si>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</si>
  <si>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</si>
  <si>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</si>
  <si>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</si>
  <si>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</si>
  <si>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</si>
  <si>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</si>
  <si>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</si>
  <si>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</si>
  <si>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</si>
  <si>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</si>
  <si>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</si>
  <si>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</si>
  <si>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</si>
  <si>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</si>
  <si>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</si>
  <si>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</si>
  <si>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</si>
  <si>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</si>
  <si>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</si>
  <si>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</si>
  <si>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</si>
  <si>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</si>
  <si>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</si>
  <si>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</si>
  <si>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</si>
  <si>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</si>
  <si>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</si>
  <si>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</si>
  <si>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</si>
  <si>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</si>
  <si>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</si>
  <si>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</si>
  <si>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</si>
  <si>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</si>
  <si>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</si>
  <si>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</si>
  <si>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</si>
  <si>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</si>
  <si>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</si>
  <si>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</si>
  <si>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</si>
  <si>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</si>
  <si>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</si>
  <si>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</si>
  <si>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</si>
  <si>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</si>
  <si>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</si>
  <si>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</si>
  <si>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</si>
  <si>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</si>
  <si>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</si>
  <si>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</si>
  <si>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</si>
  <si>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</si>
  <si>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</si>
  <si>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</si>
  <si>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</si>
  <si>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</si>
  <si>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</si>
  <si>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</si>
  <si>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</si>
  <si>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</si>
  <si>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</si>
  <si>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</si>
  <si>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</si>
  <si>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</si>
  <si>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</si>
  <si>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</si>
  <si>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</si>
  <si>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</si>
  <si>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</si>
  <si>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</si>
  <si>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</si>
  <si>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</si>
  <si>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</si>
  <si>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</si>
  <si>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</si>
  <si>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</si>
  <si>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</si>
  <si>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</si>
  <si>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</si>
  <si>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</si>
  <si>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</si>
  <si>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</si>
  <si>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</si>
  <si>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</si>
  <si>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</si>
  <si>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</si>
  <si>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</si>
  <si>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</si>
  <si>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</si>
  <si>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</si>
  <si>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</si>
  <si>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</si>
  <si>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</si>
  <si>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</si>
  <si>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</si>
  <si>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</si>
  <si>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</si>
  <si>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</si>
  <si>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</si>
  <si>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</si>
  <si>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</si>
  <si>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</si>
  <si>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</si>
  <si>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</si>
  <si>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</si>
  <si>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</si>
  <si>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</si>
  <si>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</si>
  <si>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</si>
  <si>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</si>
  <si>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</si>
  <si>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</si>
  <si>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</si>
  <si>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</si>
  <si>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</si>
  <si>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</si>
  <si>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</si>
  <si>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</si>
  <si>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</si>
  <si>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</si>
  <si>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</si>
  <si>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</si>
  <si>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</si>
  <si>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</si>
  <si>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</si>
  <si>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</si>
  <si>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</si>
  <si>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</si>
  <si>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</si>
  <si>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</si>
  <si>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</si>
  <si>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</si>
  <si>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</si>
  <si>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</si>
  <si>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</si>
  <si>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</si>
  <si>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</si>
  <si>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</si>
  <si>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</si>
  <si>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</si>
  <si>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</si>
  <si>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</si>
  <si>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</si>
  <si>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</si>
  <si>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</si>
  <si>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</si>
  <si>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</si>
  <si>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</si>
  <si>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</si>
  <si>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</si>
  <si>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</si>
  <si>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</si>
  <si>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</si>
  <si>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</si>
  <si>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</si>
  <si>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</si>
  <si>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</si>
  <si>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</si>
  <si>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</si>
  <si>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</si>
  <si>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</si>
  <si>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</si>
  <si>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</si>
  <si>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</si>
  <si>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</si>
  <si>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</si>
  <si>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</si>
  <si>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</si>
  <si>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</si>
  <si>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</si>
  <si>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</si>
  <si>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</si>
  <si>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</si>
  <si>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</si>
  <si>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</si>
  <si>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</si>
  <si>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</si>
  <si>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</si>
  <si>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</si>
  <si>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</si>
  <si>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</si>
  <si>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</si>
  <si>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</si>
  <si>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</si>
  <si>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</si>
  <si>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</si>
  <si>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</si>
  <si>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</si>
  <si>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</si>
  <si>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</si>
  <si>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</si>
  <si>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</si>
  <si>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</si>
  <si>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</si>
  <si>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</si>
  <si>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</si>
  <si>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</si>
  <si>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</si>
  <si>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</si>
  <si>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</si>
  <si>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</si>
  <si>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</si>
  <si>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</si>
  <si>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</si>
  <si>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</si>
  <si>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</si>
  <si>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</si>
  <si>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</si>
  <si>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</si>
  <si>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</si>
  <si>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</si>
  <si>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</si>
  <si>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</si>
  <si>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</si>
  <si>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</si>
  <si>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</si>
  <si>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</si>
  <si>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</si>
  <si>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</si>
  <si>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</si>
  <si>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</si>
  <si>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</si>
  <si>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</si>
  <si>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</si>
  <si>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</si>
  <si>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</si>
  <si>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</si>
  <si>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</si>
  <si>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</si>
  <si>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</si>
  <si>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</si>
  <si>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</si>
  <si>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</si>
  <si>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</si>
  <si>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</si>
  <si>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</si>
  <si>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</si>
  <si>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</si>
  <si>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</si>
  <si>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</si>
  <si>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</si>
  <si>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</si>
  <si>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</si>
  <si>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</si>
  <si>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</si>
  <si>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</si>
  <si>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</si>
  <si>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</si>
  <si>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</si>
  <si>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</si>
  <si>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</si>
  <si>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</si>
  <si>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</si>
  <si>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</si>
  <si>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</si>
  <si>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</si>
  <si>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</si>
  <si>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</si>
  <si>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</si>
  <si>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</si>
  <si>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</si>
  <si>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</si>
  <si>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</si>
  <si>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</si>
  <si>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</si>
  <si>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</si>
  <si>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</si>
  <si>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</si>
  <si>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</si>
  <si>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</si>
  <si>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</si>
  <si>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</si>
  <si>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</si>
  <si>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</si>
  <si>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</si>
  <si>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</si>
  <si>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</si>
  <si>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</si>
  <si>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</si>
  <si>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</si>
  <si>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</si>
  <si>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</si>
  <si>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</si>
  <si>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</si>
  <si>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</si>
  <si>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</si>
  <si>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</si>
  <si>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</si>
  <si>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</si>
  <si>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</si>
  <si>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</si>
  <si>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</si>
  <si>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</si>
  <si>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</si>
  <si>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</si>
  <si>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</si>
  <si>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</si>
  <si>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</si>
  <si>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</si>
  <si>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</si>
  <si>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</si>
  <si>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</si>
  <si>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</si>
  <si>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</si>
  <si>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</si>
  <si>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</si>
  <si>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</si>
  <si>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</si>
  <si>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</si>
  <si>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</si>
  <si>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</si>
  <si>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</si>
  <si>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</si>
  <si>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</si>
  <si>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</si>
  <si>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</si>
  <si>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</si>
  <si>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</si>
  <si>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</si>
  <si>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</si>
  <si>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</si>
  <si>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</si>
  <si>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</si>
  <si>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</si>
  <si>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</si>
  <si>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</si>
  <si>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</si>
  <si>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</si>
  <si>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</si>
  <si>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</si>
  <si>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</si>
  <si>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</si>
  <si>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</si>
  <si>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</si>
  <si>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</si>
  <si>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</si>
  <si>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</si>
  <si>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</si>
  <si>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</si>
  <si>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</si>
  <si>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</si>
  <si>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</si>
  <si>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</si>
  <si>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</si>
  <si>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</si>
  <si>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</si>
  <si>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</si>
  <si>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</si>
  <si>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</si>
  <si>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</si>
  <si>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</si>
  <si>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</si>
  <si>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</si>
  <si>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</si>
  <si>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</si>
  <si>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</si>
  <si>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</si>
  <si>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</si>
  <si>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</si>
  <si>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</si>
  <si>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</si>
  <si>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</si>
  <si>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</si>
  <si>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</si>
  <si>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</si>
  <si>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</si>
  <si>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</si>
  <si>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</si>
  <si>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</si>
  <si>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</si>
  <si>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</si>
  <si>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</si>
  <si>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</si>
  <si>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</si>
  <si>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</si>
  <si>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</si>
  <si>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</si>
  <si>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</si>
  <si>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</si>
  <si>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</si>
  <si>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</si>
  <si>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</si>
  <si>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</si>
  <si>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</si>
  <si>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</si>
  <si>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</si>
  <si>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</si>
  <si>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</si>
  <si>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</si>
  <si>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</si>
  <si>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</si>
  <si>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</si>
  <si>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</si>
  <si>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</si>
  <si>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</si>
  <si>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</si>
  <si>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</si>
  <si>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</si>
  <si>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</si>
  <si>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</si>
  <si>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</si>
  <si>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</si>
  <si>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</si>
  <si>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</si>
  <si>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</si>
  <si>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</si>
  <si>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</si>
  <si>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</si>
  <si>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</si>
  <si>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</si>
  <si>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</si>
  <si>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</si>
  <si>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</si>
  <si>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</si>
  <si>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</si>
  <si>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</si>
  <si>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</si>
  <si>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</si>
  <si>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</si>
  <si>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</si>
  <si>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</si>
  <si>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</si>
  <si>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</si>
  <si>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</si>
  <si>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</si>
  <si>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</si>
  <si>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</si>
  <si>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</si>
  <si>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</si>
  <si>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</si>
  <si>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</si>
  <si>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</si>
  <si>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</si>
  <si>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</si>
  <si>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</si>
  <si>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</si>
  <si>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</si>
  <si>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</si>
  <si>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</si>
  <si>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</si>
  <si>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</si>
  <si>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</si>
  <si>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</si>
  <si>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</si>
  <si>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</si>
  <si>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</si>
  <si>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</si>
  <si>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</si>
  <si>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</si>
  <si>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</si>
  <si>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</si>
  <si>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</si>
  <si>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</si>
  <si>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</si>
  <si>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</si>
  <si>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</si>
  <si>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</si>
  <si>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</si>
  <si>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</si>
  <si>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</si>
  <si>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</si>
  <si>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</si>
  <si>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</si>
  <si>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</si>
  <si>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</si>
  <si>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</si>
  <si>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</si>
  <si>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</si>
  <si>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</si>
  <si>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</si>
  <si>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</si>
  <si>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</si>
  <si>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</si>
  <si>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</si>
  <si>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</si>
  <si>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</si>
  <si>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</si>
  <si>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</si>
  <si>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</si>
  <si>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</si>
  <si>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</si>
  <si>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</si>
  <si>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</si>
  <si>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</si>
  <si>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</si>
  <si>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</si>
  <si>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</si>
  <si>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</si>
  <si>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</si>
  <si>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</si>
  <si>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</si>
  <si>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</si>
  <si>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</si>
  <si>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</si>
  <si>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</si>
  <si>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</si>
  <si>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</si>
  <si>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</si>
  <si>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</si>
  <si>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</si>
  <si>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</si>
  <si>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</si>
  <si>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</si>
  <si>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</si>
  <si>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</si>
  <si>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</si>
  <si>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</si>
  <si>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</si>
  <si>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</si>
  <si>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</si>
  <si>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</si>
  <si>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</si>
  <si>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</si>
  <si>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</si>
  <si>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</si>
  <si>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</si>
  <si>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</si>
  <si>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</si>
  <si>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</si>
  <si>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</si>
  <si>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</si>
  <si>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</si>
  <si>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</si>
  <si>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</si>
  <si>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</si>
  <si>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</si>
  <si>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</si>
  <si>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</si>
  <si>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</si>
  <si>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</si>
  <si>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</si>
  <si>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</si>
  <si>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</si>
  <si>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</si>
  <si>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</si>
  <si>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</si>
  <si>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</si>
  <si>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</si>
  <si>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</si>
  <si>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</si>
  <si>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</si>
  <si>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</si>
  <si>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</si>
  <si>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</si>
  <si>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</si>
  <si>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</si>
  <si>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</si>
  <si>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</si>
  <si>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</si>
  <si>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</si>
  <si>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</si>
  <si>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</si>
  <si>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</si>
  <si>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</si>
  <si>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</si>
  <si>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</si>
  <si>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</si>
  <si>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</si>
  <si>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</si>
  <si>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</si>
  <si>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</si>
  <si>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</si>
  <si>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</si>
  <si>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</si>
  <si>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</si>
  <si>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</si>
  <si>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</si>
  <si>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</si>
  <si>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</si>
  <si>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</si>
  <si>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</si>
  <si>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</si>
  <si>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</si>
  <si>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</si>
  <si>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</si>
  <si>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</si>
  <si>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</si>
  <si>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</si>
  <si>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</si>
  <si>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</si>
  <si>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</si>
  <si>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</si>
  <si>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</si>
  <si>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</si>
  <si>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</si>
  <si>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</si>
  <si>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</si>
  <si>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</si>
  <si>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</si>
  <si>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</si>
  <si>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</si>
  <si>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</si>
  <si>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</si>
  <si>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</si>
  <si>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</si>
  <si>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</si>
  <si>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</si>
  <si>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</si>
  <si>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</si>
  <si>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</si>
  <si>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</si>
  <si>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</si>
  <si>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</si>
  <si>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</si>
  <si>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</si>
  <si>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</si>
  <si>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</si>
  <si>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</si>
  <si>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</si>
  <si>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</si>
  <si>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</si>
  <si>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</si>
  <si>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</si>
  <si>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</si>
  <si>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</si>
  <si>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</si>
  <si>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</si>
  <si>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</si>
  <si>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</si>
  <si>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</si>
  <si>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</si>
  <si>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</si>
  <si>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</si>
  <si>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</si>
  <si>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</si>
  <si>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</si>
  <si>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</si>
  <si>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</si>
  <si>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</si>
  <si>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</si>
  <si>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</si>
  <si>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</si>
  <si>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</si>
  <si>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</si>
  <si>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</si>
  <si>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</si>
  <si>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</si>
  <si>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</si>
  <si>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</si>
  <si>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</si>
  <si>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</si>
  <si>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</si>
  <si>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</si>
  <si>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</si>
  <si>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</si>
  <si>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</si>
  <si>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</si>
  <si>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</si>
  <si>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</si>
  <si>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</si>
  <si>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</si>
  <si>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</si>
  <si>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</si>
  <si>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</si>
  <si>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</si>
  <si>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</si>
  <si>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</si>
  <si>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</si>
  <si>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</si>
  <si>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</si>
  <si>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</si>
  <si>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</si>
  <si>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</si>
  <si>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</si>
  <si>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</si>
  <si>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</si>
  <si>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</si>
  <si>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</si>
  <si>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</si>
  <si>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</si>
  <si>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</si>
  <si>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</si>
  <si>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</si>
  <si>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</si>
  <si>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</si>
  <si>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</si>
  <si>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</si>
  <si>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</si>
  <si>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</si>
  <si>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</si>
  <si>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</si>
  <si>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</si>
  <si>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</si>
  <si>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</si>
  <si>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</si>
  <si>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</si>
  <si>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</si>
  <si>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</si>
  <si>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</si>
  <si>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</si>
  <si>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</si>
  <si>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</si>
  <si>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</si>
  <si>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</si>
  <si>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</si>
  <si>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</si>
  <si>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</si>
  <si>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</si>
  <si>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</si>
  <si>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</si>
  <si>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</si>
  <si>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</si>
  <si>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</si>
  <si>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</si>
  <si>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</si>
  <si>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</si>
  <si>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</si>
  <si>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</si>
  <si>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</si>
  <si>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</si>
  <si>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</si>
  <si>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</si>
  <si>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</si>
  <si>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</si>
  <si>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</si>
  <si>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</si>
  <si>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</si>
  <si>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</si>
  <si>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</si>
  <si>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</si>
  <si>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</si>
  <si>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</si>
  <si>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</si>
  <si>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</si>
  <si>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</si>
  <si>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</si>
  <si>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</si>
  <si>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</si>
  <si>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</si>
  <si>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</si>
  <si>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</si>
  <si>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</si>
  <si>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</si>
  <si>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</si>
  <si>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</si>
  <si>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</si>
  <si>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</si>
  <si>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</si>
  <si>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</si>
  <si>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</si>
  <si>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</si>
  <si>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</si>
  <si>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</si>
  <si>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</si>
  <si>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</si>
  <si>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</si>
  <si>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</si>
  <si>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</si>
  <si>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</si>
  <si>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</si>
  <si>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</si>
  <si>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</si>
  <si>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</si>
  <si>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</si>
  <si>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</si>
  <si>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</si>
  <si>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</si>
  <si>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</si>
  <si>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</si>
  <si>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</si>
  <si>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</si>
  <si>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</si>
  <si>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</si>
  <si>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</si>
  <si>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</si>
  <si>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</si>
  <si>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</si>
  <si>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</si>
  <si>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</si>
  <si>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</si>
  <si>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</si>
  <si>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</si>
  <si>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</si>
  <si>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</si>
  <si>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</si>
  <si>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</si>
  <si>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</si>
  <si>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</si>
  <si>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</si>
  <si>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</si>
  <si>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</si>
  <si>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</si>
  <si>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</si>
  <si>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</si>
  <si>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</si>
  <si>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</si>
  <si>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</si>
  <si>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</si>
  <si>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</si>
  <si>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</si>
  <si>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</si>
  <si>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</si>
  <si>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</si>
  <si>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</si>
  <si>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</si>
  <si>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</si>
  <si>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</si>
  <si>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</si>
  <si>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</si>
  <si>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</si>
  <si>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</si>
  <si>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</si>
  <si>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</si>
  <si>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</si>
  <si>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</si>
  <si>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</si>
  <si>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</si>
  <si>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</si>
  <si>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</si>
  <si>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</si>
  <si>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</si>
  <si>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</si>
  <si>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</si>
  <si>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</si>
  <si>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</si>
  <si>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</si>
  <si>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</si>
  <si>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</si>
  <si>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</si>
  <si>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</si>
  <si>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</si>
  <si>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</si>
  <si>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</si>
  <si>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</si>
  <si>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</si>
  <si>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</si>
  <si>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</si>
  <si>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</si>
  <si>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</si>
  <si>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</si>
  <si>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</si>
  <si>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</si>
  <si>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</si>
  <si>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</si>
  <si>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</si>
  <si>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</si>
  <si>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</si>
  <si>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</si>
  <si>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</si>
  <si>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</si>
  <si>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</si>
  <si>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</si>
  <si>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</si>
  <si>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</si>
  <si>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</si>
  <si>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</si>
  <si>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</si>
  <si>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</si>
  <si>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</si>
  <si>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</si>
  <si>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</si>
  <si>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</si>
  <si>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</si>
  <si>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</si>
  <si>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</si>
  <si>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</si>
  <si>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</si>
  <si>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</si>
  <si>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</si>
  <si>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</si>
  <si>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</si>
  <si>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</si>
  <si>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</si>
  <si>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</si>
  <si>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</si>
  <si>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</si>
  <si>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</si>
  <si>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</si>
  <si>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</si>
  <si>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</si>
  <si>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</si>
  <si>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</si>
  <si>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</si>
  <si>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</si>
  <si>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</si>
  <si>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</si>
  <si>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</si>
  <si>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</si>
  <si>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</si>
  <si>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</si>
  <si>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</si>
  <si>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</si>
  <si>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</si>
  <si>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</si>
  <si>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</si>
  <si>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</si>
  <si>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</si>
  <si>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</si>
  <si>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</si>
  <si>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</si>
  <si>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</si>
  <si>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</si>
  <si>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</si>
  <si>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</si>
  <si>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</si>
  <si>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</si>
  <si>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</si>
  <si>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</si>
  <si>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</si>
  <si>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</si>
  <si>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</si>
  <si>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</si>
  <si>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</si>
  <si>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</si>
  <si>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</si>
  <si>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</si>
  <si>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</si>
  <si>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</si>
  <si>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</si>
  <si>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</si>
  <si>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</si>
  <si>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</si>
  <si>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</si>
  <si>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</si>
  <si>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</si>
  <si>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</si>
  <si>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</si>
  <si>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</si>
  <si>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</si>
  <si>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</si>
  <si>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</si>
  <si>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</si>
  <si>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</si>
  <si>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</si>
  <si>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</si>
  <si>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</si>
  <si>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</si>
  <si>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</si>
  <si>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</si>
  <si>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</si>
  <si>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</si>
  <si>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</si>
  <si>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</si>
  <si>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</si>
  <si>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</si>
  <si>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</si>
  <si>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</si>
  <si>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</si>
  <si>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</si>
  <si>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</si>
  <si>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</si>
  <si>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</si>
  <si>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</si>
  <si>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</si>
  <si>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</si>
  <si>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</si>
  <si>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</si>
  <si>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</si>
  <si>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</si>
  <si>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</si>
  <si>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</si>
  <si>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</si>
  <si>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</si>
  <si>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</si>
  <si>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</si>
  <si>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</si>
  <si>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</si>
  <si>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</si>
  <si>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</si>
  <si>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</si>
  <si>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</si>
  <si>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</si>
  <si>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</si>
  <si>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</si>
  <si>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</si>
  <si>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</si>
  <si>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</si>
  <si>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</si>
  <si>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</si>
  <si>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</si>
  <si>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</si>
  <si>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</si>
  <si>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</si>
  <si>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</si>
  <si>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</si>
  <si>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</si>
  <si>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</si>
  <si>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</si>
  <si>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</si>
  <si>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</si>
  <si>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</si>
  <si>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</si>
  <si>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</si>
  <si>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</si>
  <si>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</si>
  <si>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</si>
  <si>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</si>
  <si>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</si>
  <si>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</si>
  <si>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</si>
  <si>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</si>
  <si>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</si>
  <si>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</si>
  <si>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</si>
  <si>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</si>
  <si>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</si>
  <si>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</si>
  <si>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</si>
  <si>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</si>
  <si>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</si>
  <si>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</si>
  <si>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</si>
  <si>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</si>
  <si>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</si>
  <si>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</si>
  <si>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</si>
  <si>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</si>
  <si>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</si>
  <si>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</si>
  <si>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</si>
  <si>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</si>
  <si>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</si>
  <si>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</si>
  <si>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</si>
  <si>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</si>
  <si>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</si>
  <si>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</si>
  <si>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</si>
  <si>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</si>
  <si>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</si>
  <si>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</si>
  <si>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</si>
  <si>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</si>
  <si>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</si>
  <si>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</si>
  <si>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</si>
  <si>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</si>
  <si>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</si>
  <si>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</si>
  <si>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</si>
  <si>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</si>
  <si>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</si>
  <si>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</si>
  <si>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</si>
  <si>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</si>
  <si>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</si>
  <si>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</si>
  <si>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</si>
  <si>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</si>
  <si>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</si>
  <si>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</si>
  <si>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</si>
  <si>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</si>
  <si>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</si>
  <si>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</si>
  <si>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</si>
  <si>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</si>
  <si>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</si>
  <si>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</si>
  <si>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</si>
  <si>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</si>
  <si>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</si>
  <si>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</si>
  <si>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</si>
  <si>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</si>
  <si>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</si>
  <si>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</si>
  <si>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</si>
  <si>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</si>
  <si>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</si>
  <si>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</si>
  <si>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</si>
  <si>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</si>
  <si>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</si>
  <si>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</si>
  <si>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</si>
  <si>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</si>
  <si>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</si>
  <si>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</si>
  <si>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</si>
  <si>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</si>
  <si>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</si>
  <si>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</si>
  <si>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</si>
  <si>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</si>
  <si>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</si>
  <si>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</si>
  <si>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</si>
  <si>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</si>
  <si>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</si>
  <si>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</si>
  <si>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</si>
  <si>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</si>
  <si>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</si>
  <si>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</si>
  <si>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</si>
  <si>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</si>
  <si>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</si>
  <si>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</si>
  <si>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</si>
  <si>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</si>
  <si>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</si>
  <si>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</si>
  <si>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</si>
  <si>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</si>
  <si>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</si>
  <si>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</si>
  <si>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</si>
  <si>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</si>
  <si>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</si>
  <si>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</si>
  <si>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</si>
  <si>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</si>
  <si>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</si>
  <si>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</si>
  <si>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</si>
  <si>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</si>
  <si>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</si>
  <si>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</si>
  <si>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</si>
  <si>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</si>
  <si>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</si>
  <si>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</si>
  <si>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</si>
  <si>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</si>
  <si>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</si>
  <si>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</si>
  <si>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</si>
  <si>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</si>
  <si>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</si>
  <si>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</si>
  <si>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</si>
  <si>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</si>
  <si>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</si>
  <si>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</si>
  <si>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</si>
  <si>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</si>
  <si>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</si>
  <si>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</si>
  <si>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</si>
  <si>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</si>
  <si>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</si>
  <si>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</si>
  <si>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</si>
  <si>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</si>
  <si>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</si>
  <si>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</si>
  <si>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</si>
  <si>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</si>
  <si>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</si>
  <si>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</si>
  <si>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</si>
  <si>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</si>
  <si>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</si>
  <si>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</si>
  <si>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</si>
  <si>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</si>
  <si>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</si>
  <si>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</si>
  <si>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</si>
  <si>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</si>
  <si>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</si>
  <si>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</si>
  <si>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</si>
  <si>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</si>
  <si>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</si>
  <si>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</si>
  <si>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</si>
  <si>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</si>
  <si>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</si>
  <si>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</si>
  <si>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</si>
  <si>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</si>
  <si>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</si>
  <si>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</si>
  <si>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</si>
  <si>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</si>
  <si>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</si>
  <si>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</si>
  <si>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</si>
  <si>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</si>
  <si>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</si>
  <si>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</si>
  <si>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</si>
  <si>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</si>
  <si>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</si>
  <si>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</si>
  <si>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</si>
  <si>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</si>
  <si>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</si>
  <si>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</si>
  <si>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</si>
  <si>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</si>
  <si>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</si>
  <si>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</si>
  <si>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</si>
  <si>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</si>
  <si>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</si>
  <si>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</si>
  <si>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</si>
  <si>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</si>
  <si>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</si>
  <si>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</si>
  <si>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</si>
  <si>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</si>
  <si>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</si>
  <si>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</si>
  <si>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</si>
  <si>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</si>
  <si>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</si>
  <si>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</si>
  <si>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</si>
  <si>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</si>
  <si>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</si>
  <si>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</si>
  <si>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</si>
  <si>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</si>
  <si>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</si>
  <si>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</si>
  <si>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</si>
  <si>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</si>
  <si>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</si>
  <si>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</si>
  <si>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</si>
  <si>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</si>
  <si>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</si>
  <si>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</si>
  <si>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</si>
  <si>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</si>
  <si>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</si>
  <si>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</si>
  <si>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</si>
  <si>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</si>
  <si>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</si>
  <si>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</si>
  <si>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</si>
  <si>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</si>
  <si>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</si>
  <si>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</si>
  <si>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</si>
  <si>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</si>
  <si>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</si>
  <si>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</si>
  <si>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</si>
  <si>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</si>
  <si>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</si>
  <si>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</si>
  <si>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</si>
  <si>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</si>
  <si>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</si>
  <si>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</si>
  <si>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</si>
  <si>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</si>
  <si>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</si>
  <si>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</si>
  <si>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</si>
  <si>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</si>
  <si>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</si>
  <si>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</si>
  <si>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</si>
  <si>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</si>
  <si>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</si>
  <si>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</si>
  <si>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</si>
  <si>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</si>
  <si>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</si>
  <si>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</si>
  <si>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</si>
  <si>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</si>
  <si>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</si>
  <si>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</si>
  <si>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</si>
  <si>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</si>
  <si>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</si>
  <si>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</si>
  <si>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</si>
  <si>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</si>
  <si>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</si>
  <si>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</si>
  <si>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</si>
  <si>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</si>
  <si>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</si>
  <si>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</si>
  <si>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</si>
  <si>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</si>
  <si>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</si>
  <si>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</si>
  <si>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</si>
  <si>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</si>
  <si>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</si>
  <si>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</si>
  <si>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</si>
  <si>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</si>
  <si>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</si>
  <si>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</si>
  <si>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</si>
  <si>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</si>
  <si>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</si>
  <si>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</si>
  <si>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</si>
  <si>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</si>
  <si>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</si>
  <si>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</si>
  <si>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</si>
  <si>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</si>
  <si>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</si>
  <si>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</si>
  <si>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</si>
  <si>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</si>
  <si>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</si>
  <si>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</si>
  <si>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</si>
  <si>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</si>
  <si>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</si>
  <si>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</si>
  <si>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</si>
  <si>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</si>
  <si>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</si>
  <si>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</si>
  <si>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</si>
  <si>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</si>
  <si>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</si>
  <si>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</si>
  <si>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</si>
  <si>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</si>
  <si>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</si>
  <si>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</si>
  <si>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</si>
  <si>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</si>
  <si>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</si>
  <si>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</si>
  <si>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</si>
  <si>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</si>
  <si>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</si>
  <si>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</si>
  <si>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</si>
  <si>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</si>
  <si>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</si>
  <si>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</si>
  <si>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</si>
  <si>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</si>
  <si>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</si>
  <si>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</si>
  <si>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</si>
  <si>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</si>
  <si>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</si>
  <si>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</si>
  <si>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</si>
  <si>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</si>
  <si>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</si>
  <si>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</si>
  <si>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</si>
  <si>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</si>
  <si>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</si>
  <si>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</si>
  <si>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</si>
  <si>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</si>
  <si>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</si>
  <si>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</si>
  <si>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</si>
  <si>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</si>
  <si>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</si>
  <si>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</si>
  <si>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</si>
  <si>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</si>
  <si>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</si>
  <si>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</si>
  <si>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</si>
  <si>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</si>
  <si>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</si>
  <si>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</si>
  <si>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</si>
  <si>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</si>
  <si>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</si>
  <si>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</si>
  <si>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</si>
  <si>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</si>
  <si>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</si>
  <si>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</si>
  <si>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</si>
  <si>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</si>
  <si>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</si>
  <si>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</si>
  <si>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</si>
  <si>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</si>
  <si>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</si>
  <si>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</si>
  <si>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</si>
  <si>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</si>
  <si>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</si>
  <si>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</si>
  <si>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</si>
  <si>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</si>
  <si>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</si>
  <si>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</si>
  <si>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</si>
  <si>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</si>
  <si>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</si>
  <si>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</si>
  <si>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</si>
  <si>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</si>
  <si>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</si>
  <si>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</si>
  <si>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</si>
  <si>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</si>
  <si>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</si>
  <si>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</si>
  <si>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</si>
  <si>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</si>
  <si>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</si>
  <si>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</si>
  <si>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</si>
  <si>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</si>
  <si>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</si>
  <si>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</si>
  <si>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</si>
  <si>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</si>
  <si>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</si>
  <si>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</si>
  <si>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</si>
  <si>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</si>
  <si>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</si>
  <si>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</si>
  <si>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</si>
  <si>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</si>
  <si>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</si>
  <si>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</si>
  <si>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</si>
  <si>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</si>
  <si>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</si>
  <si>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</si>
  <si>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</si>
  <si>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</si>
  <si>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</si>
  <si>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</si>
  <si>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</si>
  <si>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</si>
  <si>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</si>
  <si>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</si>
  <si>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</si>
  <si>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</si>
  <si>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</si>
  <si>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</si>
  <si>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</si>
  <si>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</si>
  <si>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</si>
  <si>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</si>
  <si>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</si>
  <si>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</si>
  <si>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</si>
  <si>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</si>
  <si>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</si>
  <si>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</si>
  <si>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</si>
  <si>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</si>
  <si>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</si>
  <si>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</si>
  <si>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</si>
  <si>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</si>
  <si>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</si>
  <si>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</si>
  <si>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</si>
  <si>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</si>
  <si>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</si>
  <si>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</si>
  <si>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</si>
  <si>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</si>
  <si>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</si>
  <si>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</si>
  <si>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</si>
  <si>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</si>
  <si>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</si>
  <si>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</si>
  <si>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</si>
  <si>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</si>
  <si>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</si>
  <si>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</si>
  <si>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</si>
  <si>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</si>
  <si>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</si>
  <si>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</si>
  <si>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</si>
  <si>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</si>
  <si>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</si>
  <si>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</si>
  <si>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</si>
  <si>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</si>
  <si>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</si>
  <si>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</si>
  <si>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</si>
  <si>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</si>
  <si>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</si>
  <si>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</si>
  <si>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</si>
  <si>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</si>
  <si>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</si>
  <si>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</si>
  <si>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</si>
  <si>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</si>
  <si>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</si>
  <si>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</si>
  <si>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</si>
  <si>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</si>
  <si>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</si>
  <si>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</si>
  <si>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</si>
  <si>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</si>
  <si>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</si>
  <si>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</si>
  <si>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</si>
  <si>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</si>
  <si>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</si>
  <si>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</si>
  <si>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</si>
  <si>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</si>
  <si>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</si>
  <si>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</si>
  <si>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</si>
  <si>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</si>
  <si>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</si>
  <si>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</si>
  <si>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</si>
  <si>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</si>
  <si>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</si>
  <si>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</si>
  <si>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</si>
  <si>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</si>
  <si>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</si>
  <si>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</si>
  <si>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</si>
  <si>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</si>
  <si>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</si>
  <si>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</si>
  <si>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</si>
  <si>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</si>
  <si>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</si>
  <si>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</si>
  <si>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</si>
  <si>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</si>
  <si>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</si>
  <si>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</si>
  <si>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</si>
  <si>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</si>
  <si>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</si>
  <si>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</si>
  <si>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</si>
  <si>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</si>
  <si>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</si>
  <si>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</si>
  <si>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</si>
  <si>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</si>
  <si>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</si>
  <si>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</si>
  <si>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</si>
  <si>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</si>
  <si>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</si>
  <si>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</si>
  <si>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</si>
  <si>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</si>
  <si>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</si>
  <si>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</si>
  <si>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</si>
  <si>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</si>
  <si>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</si>
  <si>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</si>
  <si>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</si>
  <si>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</si>
  <si>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</si>
  <si>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</si>
  <si>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</si>
  <si>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</si>
  <si>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</si>
  <si>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</si>
  <si>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</si>
  <si>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</si>
  <si>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</si>
  <si>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</si>
  <si>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</si>
  <si>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</si>
  <si>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</si>
  <si>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</si>
  <si>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</si>
  <si>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</si>
  <si>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</si>
  <si>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</si>
  <si>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</si>
  <si>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</si>
  <si>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</si>
  <si>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</si>
  <si>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</si>
  <si>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</si>
  <si>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</si>
  <si>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</si>
  <si>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</si>
  <si>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</si>
  <si>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</si>
  <si>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</si>
  <si>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</si>
  <si>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</si>
  <si>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</si>
  <si>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</si>
  <si>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</si>
  <si>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</si>
  <si>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</si>
  <si>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</si>
  <si>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</si>
  <si>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</si>
  <si>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</si>
  <si>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</si>
  <si>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</si>
  <si>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</si>
  <si>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</si>
  <si>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</si>
  <si>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</si>
  <si>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</si>
  <si>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</si>
  <si>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</si>
  <si>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</si>
  <si>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</si>
  <si>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</si>
  <si>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</si>
  <si>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</si>
  <si>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</si>
  <si>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</si>
  <si>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</si>
  <si>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</si>
  <si>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</si>
  <si>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</si>
  <si>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</si>
  <si>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</si>
  <si>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</si>
  <si>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</si>
  <si>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</si>
  <si>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</si>
  <si>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</si>
  <si>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</si>
  <si>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</si>
  <si>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</si>
  <si>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</si>
  <si>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</si>
  <si>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</si>
  <si>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</si>
  <si>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</si>
  <si>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</si>
  <si>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</si>
  <si>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</si>
  <si>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</si>
  <si>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</si>
  <si>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</si>
  <si>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</si>
  <si>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</si>
  <si>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</si>
  <si>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</si>
  <si>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</si>
  <si>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</si>
  <si>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</si>
  <si>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</si>
  <si>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</si>
  <si>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</si>
  <si>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</si>
  <si>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</si>
  <si>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</si>
  <si>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</si>
  <si>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</si>
  <si>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</si>
  <si>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</si>
  <si>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</si>
  <si>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</si>
  <si>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</si>
  <si>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</si>
  <si>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</si>
  <si>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</si>
  <si>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</si>
  <si>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</si>
  <si>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</si>
  <si>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</si>
  <si>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</si>
  <si>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</si>
  <si>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</si>
  <si>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</si>
  <si>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</si>
  <si>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</si>
  <si>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</si>
  <si>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</si>
  <si>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</si>
  <si>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</si>
  <si>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</si>
  <si>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</si>
  <si>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</si>
  <si>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</si>
  <si>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</si>
  <si>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</si>
  <si>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</si>
  <si>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</si>
  <si>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</si>
  <si>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</si>
  <si>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</si>
  <si>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</si>
  <si>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</si>
  <si>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</si>
  <si>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</si>
  <si>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</si>
  <si>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</si>
  <si>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</si>
  <si>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</si>
  <si>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</si>
  <si>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</si>
  <si>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</si>
  <si>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</si>
  <si>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</si>
  <si>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</si>
  <si>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</si>
  <si>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</si>
  <si>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</si>
  <si>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</si>
  <si>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</si>
  <si>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</si>
  <si>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</si>
  <si>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</si>
  <si>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</si>
  <si>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</si>
  <si>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</si>
  <si>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</si>
  <si>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</si>
  <si>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</si>
  <si>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</si>
  <si>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</si>
  <si>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</si>
  <si>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</si>
  <si>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</si>
  <si>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</si>
  <si>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</si>
  <si>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</si>
  <si>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</si>
  <si>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</si>
  <si>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</si>
  <si>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</si>
  <si>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</si>
  <si>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</si>
  <si>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</si>
  <si>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</si>
  <si>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</si>
  <si>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</si>
  <si>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</si>
  <si>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</si>
  <si>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</si>
  <si>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</si>
  <si>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</si>
  <si>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</si>
  <si>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</si>
  <si>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</si>
  <si>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</si>
  <si>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</si>
  <si>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</si>
  <si>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</si>
  <si>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</si>
  <si>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</si>
  <si>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</si>
  <si>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</si>
  <si>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</si>
  <si>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</si>
  <si>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</si>
  <si>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</si>
  <si>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</si>
  <si>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</si>
  <si>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</si>
  <si>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</si>
  <si>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</si>
  <si>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</si>
  <si>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</si>
  <si>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</si>
  <si>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</si>
  <si>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</si>
  <si>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</si>
  <si>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</si>
  <si>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</si>
  <si>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</si>
  <si>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</si>
  <si>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</si>
  <si>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</si>
  <si>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</si>
  <si>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</si>
  <si>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</si>
  <si>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</si>
  <si>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</si>
  <si>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</si>
  <si>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</si>
  <si>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</si>
  <si>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</si>
  <si>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</si>
  <si>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</si>
  <si>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</si>
  <si>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</si>
  <si>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</si>
  <si>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</si>
  <si>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</si>
  <si>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</si>
  <si>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</si>
  <si>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</si>
  <si>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</si>
  <si>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</si>
  <si>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</si>
  <si>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</si>
  <si>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</si>
  <si>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</si>
  <si>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</si>
  <si>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</si>
  <si>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</si>
  <si>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</si>
  <si>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</si>
  <si>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</si>
  <si>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</si>
  <si>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</si>
  <si>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</si>
  <si>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</si>
  <si>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</si>
  <si>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</si>
  <si>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</si>
  <si>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</si>
  <si>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</si>
  <si>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</si>
  <si>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</si>
  <si>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</si>
  <si>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</si>
  <si>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</si>
  <si>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</si>
  <si>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</si>
  <si>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</si>
  <si>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</si>
  <si>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</si>
  <si>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</si>
  <si>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</si>
  <si>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</si>
  <si>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</si>
  <si>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</si>
  <si>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</si>
  <si>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</si>
  <si>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</si>
  <si>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</si>
  <si>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</si>
  <si>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</si>
  <si>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</si>
  <si>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</si>
  <si>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</si>
  <si>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</si>
  <si>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</si>
  <si>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</si>
  <si>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</si>
  <si>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</si>
  <si>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</si>
  <si>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</si>
  <si>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</si>
  <si>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</si>
  <si>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</si>
  <si>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</si>
  <si>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</si>
  <si>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</si>
  <si>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</si>
  <si>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</si>
  <si>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</si>
  <si>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</si>
  <si>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</si>
  <si>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</si>
  <si>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</si>
  <si>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</si>
  <si>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</si>
  <si>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</si>
  <si>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</si>
  <si>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</si>
  <si>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</si>
  <si>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</si>
  <si>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</si>
  <si>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</si>
  <si>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</si>
  <si>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</si>
  <si>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</si>
  <si>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</si>
  <si>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</si>
  <si>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</si>
  <si>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</si>
  <si>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</si>
  <si>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</si>
  <si>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</si>
  <si>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</si>
  <si>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</si>
  <si>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</si>
  <si>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</si>
  <si>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</si>
  <si>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</si>
  <si>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</si>
  <si>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</si>
  <si>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</si>
  <si>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</si>
  <si>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</si>
  <si>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</si>
  <si>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</si>
  <si>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</si>
  <si>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</si>
  <si>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</si>
  <si>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</si>
  <si>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</si>
  <si>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</si>
  <si>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</si>
  <si>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</si>
  <si>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</si>
  <si>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</si>
  <si>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</si>
  <si>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</si>
  <si>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</si>
  <si>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</si>
  <si>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</si>
  <si>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</si>
  <si>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</si>
  <si>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</si>
  <si>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</si>
  <si>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</si>
  <si>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</si>
  <si>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</si>
  <si>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</si>
  <si>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</si>
  <si>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</si>
  <si>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</si>
  <si>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</si>
  <si>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</si>
  <si>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</si>
  <si>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</si>
  <si>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</si>
  <si>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</si>
  <si>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</si>
  <si>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</si>
  <si>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</si>
  <si>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</si>
  <si>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</si>
  <si>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</si>
  <si>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</si>
  <si>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</si>
  <si>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</si>
  <si>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</si>
  <si>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</si>
  <si>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</si>
  <si>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</si>
  <si>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</si>
  <si>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</si>
  <si>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</si>
  <si>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</si>
  <si>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</si>
  <si>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</si>
  <si>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</si>
  <si>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</si>
  <si>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</si>
  <si>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</si>
  <si>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</si>
  <si>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</si>
  <si>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</si>
  <si>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</si>
  <si>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</si>
  <si>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</si>
  <si>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</si>
  <si>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</si>
  <si>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</si>
  <si>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</si>
  <si>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</si>
  <si>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</si>
  <si>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</si>
  <si>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</si>
  <si>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</si>
  <si>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</si>
  <si>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</si>
  <si>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</si>
  <si>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</si>
  <si>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</si>
  <si>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</si>
  <si>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</si>
  <si>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</si>
  <si>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</si>
  <si>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</si>
  <si>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</si>
  <si>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</si>
  <si>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</si>
  <si>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</si>
  <si>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</si>
  <si>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</si>
  <si>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</si>
  <si>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</si>
  <si>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</si>
  <si>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</si>
  <si>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</si>
  <si>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</si>
  <si>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</si>
  <si>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</si>
  <si>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</si>
  <si>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</si>
  <si>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</si>
  <si>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</si>
  <si>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</si>
  <si>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</si>
  <si>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</si>
  <si>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</si>
  <si>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</si>
  <si>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</si>
  <si>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</si>
  <si>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</si>
  <si>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</si>
  <si>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</si>
  <si>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</si>
  <si>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</si>
  <si>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</si>
  <si>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</si>
  <si>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</si>
  <si>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</si>
  <si>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</si>
  <si>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</si>
  <si>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</si>
  <si>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</si>
  <si>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</si>
  <si>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</si>
  <si>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</si>
  <si>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</si>
  <si>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</si>
  <si>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</si>
  <si>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</si>
  <si>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</si>
  <si>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</si>
  <si>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</si>
  <si>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</si>
  <si>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</si>
  <si>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</si>
  <si>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</si>
  <si>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</si>
  <si>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</si>
  <si>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</si>
  <si>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</si>
  <si>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</si>
  <si>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</si>
  <si>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</si>
  <si>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</si>
  <si>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</si>
  <si>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</si>
  <si>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</si>
  <si>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</si>
  <si>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</si>
  <si>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</si>
  <si>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</si>
  <si>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</si>
  <si>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</si>
  <si>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</si>
  <si>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</si>
  <si>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</si>
  <si>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</si>
  <si>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</si>
  <si>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</si>
  <si>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</si>
  <si>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</si>
  <si>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</si>
  <si>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</si>
  <si>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</si>
  <si>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</si>
  <si>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</si>
  <si>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</si>
  <si>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</si>
  <si>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</si>
  <si>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</si>
  <si>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</si>
  <si>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</si>
  <si>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</si>
  <si>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</si>
  <si>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</si>
  <si>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</si>
  <si>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</si>
  <si>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</si>
  <si>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</si>
  <si>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</si>
  <si>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</si>
  <si>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</si>
  <si>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</si>
  <si>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</si>
  <si>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</si>
  <si>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</si>
  <si>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</si>
  <si>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</si>
  <si>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</si>
  <si>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</si>
  <si>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</si>
  <si>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</si>
  <si>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</si>
  <si>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</si>
  <si>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</si>
  <si>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</si>
  <si>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</si>
  <si>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</si>
  <si>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</si>
  <si>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</si>
  <si>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</si>
  <si>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</si>
  <si>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</si>
  <si>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</si>
  <si>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</si>
  <si>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</si>
  <si>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</si>
  <si>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</si>
  <si>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</si>
  <si>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</si>
  <si>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</si>
  <si>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</si>
  <si>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</si>
  <si>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</si>
  <si>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</si>
  <si>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</si>
  <si>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</si>
  <si>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</si>
  <si>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</si>
  <si>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</si>
  <si>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</si>
  <si>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</si>
  <si>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</si>
  <si>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</si>
  <si>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</si>
  <si>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</si>
  <si>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</si>
  <si>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</si>
  <si>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</si>
  <si>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</si>
  <si>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</si>
  <si>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</si>
  <si>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</si>
  <si>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</si>
  <si>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</si>
  <si>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</si>
  <si>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</si>
  <si>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</si>
  <si>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</si>
  <si>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</si>
  <si>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</si>
  <si>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</si>
  <si>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</si>
  <si>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</si>
  <si>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</si>
  <si>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</si>
  <si>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</si>
  <si>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</si>
  <si>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</si>
  <si>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</si>
  <si>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</si>
  <si>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</si>
  <si>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</si>
  <si>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</si>
  <si>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</si>
  <si>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</si>
  <si>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</si>
  <si>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</si>
  <si>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</si>
  <si>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</si>
  <si>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</si>
  <si>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</si>
  <si>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</si>
  <si>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</si>
  <si>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</si>
  <si>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</si>
  <si>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</si>
  <si>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</si>
  <si>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</si>
  <si>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</si>
  <si>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</si>
  <si>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</si>
  <si>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</si>
  <si>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</si>
  <si>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</si>
  <si>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</si>
  <si>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</si>
  <si>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</si>
  <si>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</si>
  <si>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</si>
  <si>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</si>
  <si>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</si>
  <si>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</si>
  <si>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</si>
  <si>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</si>
  <si>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</si>
  <si>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</si>
  <si>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</si>
  <si>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</si>
  <si>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</si>
  <si>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</si>
  <si>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</si>
  <si>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</si>
  <si>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</si>
  <si>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</si>
  <si>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</si>
  <si>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</si>
  <si>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</si>
  <si>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</si>
  <si>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</si>
  <si>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</si>
  <si>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</si>
  <si>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</si>
  <si>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</si>
  <si>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</si>
  <si>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</si>
  <si>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</si>
  <si>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</si>
  <si>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</si>
  <si>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</si>
  <si>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</si>
  <si>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</si>
  <si>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</si>
  <si>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</si>
  <si>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</si>
  <si>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</si>
  <si>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</si>
  <si>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</si>
  <si>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</si>
  <si>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</si>
  <si>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</si>
  <si>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</si>
  <si>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</si>
  <si>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</si>
  <si>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</si>
  <si>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</si>
  <si>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</si>
  <si>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</si>
  <si>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</si>
  <si>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</si>
  <si>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</si>
  <si>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</si>
  <si>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</si>
  <si>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</si>
  <si>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</si>
  <si>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</si>
  <si>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</si>
  <si>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</si>
  <si>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</si>
  <si>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</si>
  <si>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</si>
  <si>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</si>
  <si>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</si>
  <si>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</si>
  <si>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</si>
  <si>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</si>
  <si>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</si>
  <si>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</si>
  <si>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</si>
  <si>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</si>
  <si>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</si>
  <si>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</si>
  <si>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</si>
  <si>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</si>
  <si>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</si>
  <si>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</si>
  <si>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</si>
  <si>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</si>
  <si>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</si>
  <si>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</si>
  <si>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</si>
  <si>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</si>
  <si>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</si>
  <si>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</si>
  <si>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</si>
  <si>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</si>
  <si>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</si>
  <si>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</si>
  <si>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</si>
  <si>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</si>
  <si>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</si>
  <si>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</si>
  <si>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</si>
  <si>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</si>
  <si>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</si>
  <si>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</si>
  <si>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</si>
  <si>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</si>
  <si>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</si>
  <si>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</si>
  <si>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</si>
  <si>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</si>
  <si>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</si>
  <si>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</si>
  <si>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</si>
  <si>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</si>
  <si>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</si>
  <si>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</si>
  <si>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</si>
  <si>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</si>
  <si>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</si>
  <si>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</si>
  <si>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</si>
  <si>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</si>
  <si>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</si>
  <si>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</si>
  <si>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</si>
  <si>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</si>
  <si>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</si>
  <si>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</si>
  <si>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</si>
  <si>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</si>
  <si>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</si>
  <si>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</si>
  <si>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</si>
  <si>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</si>
  <si>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</si>
  <si>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</si>
  <si>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</si>
  <si>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</si>
  <si>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</si>
  <si>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</si>
  <si>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</si>
  <si>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</si>
  <si>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</si>
  <si>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</si>
  <si>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</si>
  <si>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</si>
  <si>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</si>
  <si>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</si>
  <si>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</si>
  <si>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</si>
  <si>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</si>
  <si>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</si>
  <si>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</si>
  <si>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</si>
  <si>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</si>
  <si>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</si>
  <si>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</si>
  <si>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</si>
  <si>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</si>
  <si>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</si>
  <si>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</si>
  <si>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</si>
  <si>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</si>
  <si>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</si>
  <si>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</si>
  <si>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</si>
  <si>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</si>
  <si>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</si>
  <si>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</si>
  <si>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</si>
  <si>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</si>
  <si>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</si>
  <si>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</si>
  <si>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</si>
  <si>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</si>
  <si>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</si>
  <si>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</si>
  <si>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</si>
  <si>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</si>
  <si>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</si>
  <si>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</si>
  <si>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</si>
  <si>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</si>
  <si>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</si>
  <si>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</si>
  <si>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</si>
  <si>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</si>
  <si>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</si>
  <si>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</si>
  <si>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</si>
  <si>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</si>
  <si>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</si>
  <si>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</si>
  <si>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</si>
  <si>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</si>
  <si>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</si>
  <si>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</si>
  <si>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</si>
  <si>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</si>
  <si>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</si>
  <si>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</si>
  <si>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</si>
  <si>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</si>
  <si>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</si>
  <si>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</si>
  <si>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</si>
  <si>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</si>
  <si>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</si>
  <si>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</si>
  <si>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</si>
  <si>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</si>
  <si>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</si>
  <si>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</si>
  <si>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</si>
  <si>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</si>
  <si>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</si>
  <si>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</si>
  <si>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</si>
  <si>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</si>
  <si>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</si>
  <si>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</si>
  <si>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</si>
  <si>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</si>
  <si>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</si>
  <si>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</si>
  <si>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</si>
  <si>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</si>
  <si>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</si>
  <si>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</si>
  <si>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</si>
  <si>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</si>
  <si>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</si>
  <si>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</si>
  <si>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</si>
  <si>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</si>
  <si>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</si>
  <si>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</si>
  <si>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</si>
  <si>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</si>
  <si>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</si>
  <si>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</si>
  <si>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</si>
  <si>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</si>
  <si>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</si>
  <si>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</si>
  <si>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</si>
  <si>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</si>
  <si>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</si>
  <si>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</si>
  <si>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</si>
  <si>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</si>
  <si>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</si>
  <si>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</si>
  <si>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</si>
  <si>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</si>
  <si>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</si>
  <si>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</si>
  <si>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</si>
  <si>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</si>
  <si>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</si>
  <si>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</si>
  <si>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</si>
  <si>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</si>
  <si>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</si>
  <si>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</si>
  <si>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</si>
  <si>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</si>
  <si>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</si>
  <si>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</si>
  <si>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</si>
  <si>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</si>
  <si>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</si>
  <si>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</si>
  <si>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</si>
  <si>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</si>
  <si>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</si>
  <si>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</si>
  <si>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</si>
  <si>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</si>
  <si>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</si>
  <si>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</si>
  <si>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</si>
  <si>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</si>
  <si>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</si>
  <si>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</si>
  <si>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</si>
  <si>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</si>
  <si>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</si>
  <si>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</si>
  <si>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</si>
  <si>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</si>
  <si>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</si>
  <si>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</si>
  <si>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</si>
  <si>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</si>
  <si>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</si>
  <si>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</si>
  <si>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</si>
  <si>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</si>
  <si>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</si>
  <si>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</si>
  <si>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</si>
  <si>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</si>
  <si>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</si>
  <si>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</si>
  <si>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</si>
  <si>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</si>
  <si>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</si>
  <si>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</si>
  <si>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</si>
  <si>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</si>
  <si>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</si>
  <si>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</si>
  <si>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</si>
  <si>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</si>
  <si>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</si>
  <si>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</si>
  <si>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</si>
  <si>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</si>
  <si>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</si>
  <si>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</si>
  <si>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</si>
  <si>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</si>
  <si>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</si>
  <si>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</si>
  <si>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</si>
  <si>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</si>
  <si>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</si>
  <si>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</si>
  <si>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</si>
  <si>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</si>
  <si>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</si>
  <si>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</si>
  <si>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</si>
  <si>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</si>
  <si>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</si>
  <si>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</si>
  <si>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</si>
  <si>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</si>
  <si>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</si>
  <si>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</si>
  <si>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</si>
  <si>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</si>
  <si>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</si>
  <si>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</si>
  <si>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</si>
  <si>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</si>
  <si>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</si>
  <si>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</si>
  <si>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</si>
  <si>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</si>
  <si>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</si>
  <si>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</si>
  <si>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</si>
  <si>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</si>
  <si>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</si>
  <si>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</si>
  <si>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</si>
  <si>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</si>
  <si>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</si>
  <si>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</si>
  <si>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</si>
  <si>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</si>
  <si>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</si>
  <si>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</si>
  <si>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</si>
  <si>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</si>
  <si>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</si>
  <si>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</si>
  <si>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</si>
  <si>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</si>
  <si>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</si>
  <si>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</si>
  <si>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</si>
  <si>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</si>
  <si>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</si>
  <si>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</si>
  <si>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</si>
  <si>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</si>
  <si>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</si>
  <si>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</si>
  <si>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</si>
  <si>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</si>
  <si>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</si>
  <si>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</si>
  <si>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</si>
  <si>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</si>
  <si>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</si>
  <si>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</si>
  <si>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</si>
  <si>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</si>
  <si>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</si>
  <si>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</si>
  <si>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</si>
  <si>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</si>
  <si>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</si>
  <si>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</si>
  <si>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</si>
  <si>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</si>
  <si>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</si>
  <si>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</si>
  <si>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</si>
  <si>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</si>
  <si>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</si>
  <si>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</si>
  <si>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</si>
  <si>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</si>
  <si>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</si>
  <si>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</si>
  <si>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</si>
  <si>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</si>
  <si>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</si>
  <si>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</si>
  <si>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</si>
  <si>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</si>
  <si>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</si>
  <si>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</si>
  <si>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</si>
  <si>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</si>
  <si>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</si>
  <si>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</si>
  <si>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</si>
  <si>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</si>
  <si>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</si>
  <si>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</si>
  <si>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</si>
  <si>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</si>
  <si>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</si>
  <si>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</si>
  <si>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</si>
  <si>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</si>
  <si>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</si>
  <si>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</si>
  <si>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</si>
  <si>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</si>
  <si>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</si>
  <si>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</si>
  <si>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</si>
  <si>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</si>
  <si>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</si>
  <si>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</si>
  <si>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</si>
  <si>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</si>
  <si>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</si>
  <si>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</si>
  <si>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</si>
  <si>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</si>
  <si>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</si>
  <si>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</si>
  <si>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</si>
  <si>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</si>
  <si>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</si>
  <si>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</si>
  <si>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</si>
  <si>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</si>
  <si>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</si>
  <si>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</si>
  <si>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</si>
  <si>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</si>
  <si>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</si>
  <si>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</si>
  <si>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</si>
  <si>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</si>
  <si>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</si>
  <si>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</si>
  <si>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</si>
  <si>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</si>
  <si>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</si>
  <si>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</si>
  <si>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</si>
  <si>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</si>
  <si>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</si>
  <si>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</si>
  <si>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</si>
  <si>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</si>
  <si>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</si>
  <si>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</si>
  <si>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</si>
  <si>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</si>
  <si>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</si>
  <si>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</si>
  <si>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</si>
  <si>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</si>
  <si>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</si>
  <si>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</si>
  <si>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</si>
  <si>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</si>
  <si>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</si>
  <si>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</si>
  <si>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</si>
  <si>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</si>
  <si>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</si>
  <si>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</si>
  <si>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</si>
  <si>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</si>
  <si>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</si>
  <si>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</si>
  <si>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</si>
  <si>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</si>
  <si>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</si>
  <si>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</si>
  <si>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</si>
  <si>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</si>
  <si>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</si>
  <si>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</si>
  <si>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</si>
  <si>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</si>
  <si>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</si>
  <si>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</si>
  <si>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</si>
  <si>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</si>
  <si>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</si>
  <si>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</si>
  <si>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</si>
  <si>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</si>
  <si>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</si>
  <si>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</si>
  <si>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</si>
  <si>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</si>
  <si>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</si>
  <si>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</si>
  <si>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</si>
  <si>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</si>
  <si>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</si>
  <si>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</si>
  <si>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</si>
  <si>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</si>
  <si>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</si>
  <si>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</si>
  <si>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</si>
  <si>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</si>
  <si>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</si>
  <si>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</si>
  <si>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</si>
  <si>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</si>
  <si>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</si>
  <si>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</si>
  <si>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</si>
  <si>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</si>
  <si>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</si>
  <si>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</si>
  <si>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</si>
  <si>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</si>
  <si>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</si>
  <si>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</si>
  <si>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</si>
  <si>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</si>
  <si>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</si>
  <si>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</si>
  <si>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</si>
  <si>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</si>
  <si>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</si>
  <si>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</si>
  <si>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</si>
  <si>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</si>
  <si>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</si>
  <si>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</si>
  <si>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</si>
  <si>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</si>
  <si>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</si>
  <si>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</si>
  <si>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</si>
  <si>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</si>
  <si>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</si>
  <si>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</si>
  <si>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</si>
  <si>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</si>
  <si>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</si>
  <si>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</si>
  <si>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</si>
  <si>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</si>
  <si>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</si>
  <si>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</si>
  <si>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</si>
  <si>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</si>
  <si>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</si>
  <si>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</si>
  <si>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</si>
  <si>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</si>
  <si>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</si>
  <si>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</si>
  <si>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</si>
  <si>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</si>
  <si>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</si>
  <si>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</si>
  <si>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</si>
  <si>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</si>
  <si>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</si>
  <si>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</si>
  <si>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</si>
  <si>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</si>
  <si>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</si>
  <si>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</si>
  <si>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</si>
  <si>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</si>
  <si>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</si>
  <si>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</si>
  <si>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</si>
  <si>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</si>
  <si>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</si>
  <si>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</si>
  <si>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</si>
  <si>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</si>
  <si>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</si>
  <si>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</si>
  <si>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</si>
  <si>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</si>
  <si>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</si>
  <si>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</si>
  <si>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</si>
  <si>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</si>
  <si>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</si>
  <si>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</si>
  <si>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</si>
  <si>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</si>
  <si>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</si>
  <si>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</si>
  <si>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</si>
  <si>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</si>
  <si>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</si>
  <si>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</si>
  <si>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</si>
  <si>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</si>
  <si>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</si>
  <si>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</si>
  <si>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</si>
  <si>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</si>
  <si>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</si>
  <si>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</si>
  <si>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</si>
  <si>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</si>
  <si>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</si>
  <si>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</si>
  <si>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</si>
  <si>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</si>
  <si>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</si>
  <si>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</si>
  <si>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</si>
  <si>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</si>
  <si>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</si>
  <si>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</si>
  <si>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</si>
  <si>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</si>
  <si>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</si>
  <si>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</si>
  <si>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</si>
  <si>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</si>
  <si>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</si>
  <si>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</si>
  <si>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</si>
  <si>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</si>
  <si>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</si>
  <si>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</si>
  <si>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</si>
  <si>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</si>
  <si>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</si>
  <si>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</si>
  <si>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</si>
  <si>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</si>
  <si>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</si>
  <si>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</si>
  <si>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</si>
  <si>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</si>
  <si>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</si>
  <si>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</si>
  <si>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</si>
  <si>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</si>
  <si>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</si>
  <si>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</si>
  <si>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</si>
  <si>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</si>
  <si>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</si>
  <si>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</si>
  <si>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</si>
  <si>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</si>
  <si>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</si>
  <si>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</si>
  <si>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</si>
  <si>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</si>
  <si>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</si>
  <si>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</si>
  <si>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</si>
  <si>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</si>
  <si>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</si>
  <si>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</si>
  <si>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</si>
  <si>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</si>
  <si>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</si>
  <si>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</si>
  <si>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</si>
  <si>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</si>
  <si>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</si>
  <si>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</si>
  <si>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</si>
  <si>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</si>
  <si>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</si>
  <si>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</si>
  <si>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</si>
  <si>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</si>
  <si>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</si>
  <si>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</si>
  <si>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</si>
  <si>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</si>
  <si>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</si>
  <si>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</si>
  <si>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</si>
  <si>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</si>
  <si>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</si>
  <si>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</si>
  <si>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</si>
  <si>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</si>
  <si>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</si>
  <si>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</si>
  <si>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</si>
  <si>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</si>
  <si>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</si>
  <si>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</si>
  <si>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</si>
  <si>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</si>
  <si>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</si>
  <si>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</si>
  <si>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</si>
  <si>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</si>
  <si>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</si>
  <si>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</si>
  <si>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</si>
  <si>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</si>
  <si>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</si>
  <si>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</si>
  <si>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</si>
  <si>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</si>
  <si>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</si>
  <si>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</si>
  <si>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</si>
  <si>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</si>
  <si>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</si>
  <si>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</si>
  <si>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</si>
  <si>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</si>
  <si>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</si>
  <si>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</si>
  <si>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</si>
  <si>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</si>
  <si>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</si>
  <si>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</si>
  <si>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</si>
  <si>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</si>
  <si>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</si>
  <si>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</si>
  <si>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</si>
  <si>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</si>
  <si>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</si>
  <si>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</si>
  <si>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</si>
  <si>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</si>
  <si>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</si>
  <si>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</si>
  <si>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</si>
  <si>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</si>
  <si>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</si>
  <si>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</si>
  <si>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</si>
  <si>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</si>
  <si>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</si>
  <si>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</si>
  <si>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</si>
  <si>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</si>
  <si>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</si>
  <si>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</si>
  <si>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</si>
  <si>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</si>
  <si>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</si>
  <si>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</si>
  <si>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</si>
  <si>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</si>
  <si>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</si>
  <si>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</si>
  <si>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</si>
  <si>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</si>
  <si>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</si>
  <si>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</si>
  <si>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</si>
  <si>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</si>
  <si>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</si>
  <si>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</si>
  <si>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</si>
  <si>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</si>
  <si>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</si>
  <si>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</si>
  <si>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</si>
  <si>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</si>
  <si>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</si>
  <si>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</si>
  <si>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</si>
  <si>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</si>
  <si>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</si>
  <si>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</si>
  <si>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</si>
  <si>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</si>
  <si>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</si>
  <si>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</si>
  <si>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</si>
  <si>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</si>
  <si>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</si>
  <si>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</si>
  <si>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</si>
  <si>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</si>
  <si>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</si>
  <si>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</si>
  <si>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</si>
  <si>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</si>
  <si>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</si>
  <si>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</si>
  <si>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</si>
  <si>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</si>
  <si>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</si>
  <si>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</si>
  <si>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</si>
  <si>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</si>
  <si>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</si>
  <si>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</si>
  <si>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</si>
  <si>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</si>
  <si>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</si>
  <si>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</si>
  <si>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</si>
  <si>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</si>
  <si>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</si>
  <si>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</si>
  <si>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</si>
  <si>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</si>
  <si>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</si>
  <si>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</si>
  <si>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</si>
  <si>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</si>
  <si>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</si>
  <si>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</si>
  <si>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</si>
  <si>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</si>
  <si>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</si>
  <si>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</si>
  <si>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</si>
  <si>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</si>
  <si>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</si>
  <si>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</si>
  <si>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</si>
  <si>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</si>
  <si>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</si>
  <si>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</si>
  <si>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</si>
  <si>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</si>
  <si>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</si>
  <si>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</si>
  <si>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</si>
  <si>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</si>
  <si>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</si>
  <si>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</si>
  <si>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</si>
  <si>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</si>
  <si>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</si>
  <si>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</si>
  <si>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</si>
  <si>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</si>
  <si>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</si>
  <si>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</si>
  <si>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</si>
  <si>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</si>
  <si>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</si>
  <si>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</si>
  <si>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</si>
  <si>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</si>
  <si>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</si>
  <si>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</si>
  <si>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</si>
  <si>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</si>
  <si>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</si>
  <si>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</si>
  <si>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</si>
  <si>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</si>
  <si>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</si>
  <si>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</si>
  <si>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</si>
  <si>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</si>
  <si>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</si>
  <si>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</si>
  <si>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</si>
  <si>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</si>
  <si>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</si>
  <si>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</si>
  <si>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</si>
  <si>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</si>
  <si>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</si>
  <si>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</si>
  <si>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</si>
  <si>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</si>
  <si>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</si>
  <si>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</si>
  <si>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</si>
  <si>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</si>
  <si>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</si>
  <si>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</si>
  <si>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</si>
  <si>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</si>
  <si>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</si>
  <si>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</si>
  <si>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</si>
  <si>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</si>
  <si>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</si>
  <si>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</si>
  <si>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</si>
  <si>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</si>
  <si>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</si>
  <si>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</si>
  <si>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</si>
  <si>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</si>
  <si>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</si>
  <si>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</si>
  <si>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</si>
  <si>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</si>
  <si>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</si>
  <si>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</si>
  <si>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</si>
  <si>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</si>
  <si>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</si>
  <si>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</si>
  <si>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</si>
  <si>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</si>
  <si>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</si>
  <si>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</si>
  <si>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</si>
  <si>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</si>
  <si>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</si>
  <si>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</si>
  <si>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</si>
  <si>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</si>
  <si>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</si>
  <si>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</si>
  <si>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</si>
  <si>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</si>
  <si>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</si>
  <si>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</si>
  <si>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</si>
  <si>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</si>
  <si>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</si>
  <si>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</si>
  <si>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</si>
  <si>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</si>
  <si>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</si>
  <si>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</si>
  <si>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</si>
  <si>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</si>
  <si>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</si>
  <si>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</si>
  <si>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</si>
  <si>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</si>
  <si>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</si>
  <si>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</si>
  <si>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</si>
  <si>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</si>
  <si>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</si>
  <si>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</si>
  <si>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</si>
  <si>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</si>
  <si>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</si>
  <si>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</si>
  <si>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</si>
  <si>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</si>
  <si>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</si>
  <si>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</si>
  <si>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</si>
  <si>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</si>
  <si>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</si>
  <si>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</si>
  <si>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</si>
  <si>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</si>
  <si>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</si>
  <si>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</si>
  <si>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</si>
  <si>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</si>
  <si>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</si>
  <si>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</si>
  <si>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</si>
  <si>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</si>
  <si>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</si>
  <si>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</si>
  <si>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</si>
  <si>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</si>
  <si>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</si>
  <si>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</si>
  <si>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</si>
  <si>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</si>
  <si>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</si>
  <si>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</si>
  <si>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</si>
  <si>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</si>
  <si>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</si>
  <si>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</si>
  <si>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</si>
  <si>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</si>
  <si>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</si>
  <si>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</si>
  <si>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</si>
  <si>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</si>
  <si>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</si>
  <si>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</si>
  <si>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</si>
  <si>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</si>
  <si>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</si>
  <si>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</si>
  <si>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</si>
  <si>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</si>
  <si>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</si>
  <si>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</si>
  <si>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</si>
  <si>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</si>
  <si>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</si>
  <si>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</si>
  <si>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</si>
  <si>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</si>
  <si>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</si>
  <si>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</si>
  <si>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</si>
  <si>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</si>
  <si>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</si>
  <si>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</si>
  <si>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</si>
  <si>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</si>
  <si>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</si>
  <si>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</si>
  <si>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</si>
  <si>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</si>
  <si>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</si>
  <si>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</si>
  <si>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</si>
  <si>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</si>
  <si>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</si>
  <si>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</si>
  <si>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</si>
  <si>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</si>
  <si>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</si>
  <si>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</si>
  <si>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</si>
  <si>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</si>
  <si>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</si>
  <si>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</si>
  <si>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</si>
  <si>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</si>
  <si>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</si>
  <si>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</si>
  <si>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</si>
  <si>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</si>
  <si>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</si>
  <si>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</si>
  <si>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</si>
  <si>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</si>
  <si>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</si>
  <si>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</si>
  <si>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</si>
  <si>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</si>
  <si>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</si>
  <si>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</si>
  <si>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</si>
  <si>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</si>
  <si>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</si>
  <si>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</si>
  <si>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</si>
  <si>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</si>
  <si>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</si>
  <si>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</si>
  <si>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</si>
  <si>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</si>
  <si>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</si>
  <si>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</si>
  <si>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</si>
  <si>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</si>
  <si>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</si>
  <si>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</si>
  <si>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</si>
  <si>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</si>
  <si>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</si>
  <si>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</si>
  <si>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</si>
  <si>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</si>
  <si>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</si>
  <si>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</si>
  <si>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</si>
  <si>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</si>
  <si>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</si>
  <si>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</si>
  <si>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</si>
  <si>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</si>
  <si>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</si>
  <si>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</si>
  <si>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</si>
  <si>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</si>
  <si>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</si>
  <si>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</si>
  <si>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</si>
  <si>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</si>
  <si>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</si>
  <si>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</si>
  <si>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</si>
  <si>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</si>
  <si>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</si>
  <si>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</si>
  <si>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</si>
  <si>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</si>
  <si>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</si>
  <si>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</si>
  <si>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</si>
  <si>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</si>
  <si>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</si>
  <si>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</si>
  <si>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</si>
  <si>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</si>
  <si>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</si>
  <si>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</si>
  <si>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</si>
  <si>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</si>
  <si>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</si>
  <si>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</si>
  <si>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</si>
  <si>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</si>
  <si>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</si>
  <si>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</si>
  <si>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</si>
  <si>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</si>
  <si>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</si>
  <si>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</si>
  <si>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</si>
  <si>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</si>
  <si>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</si>
  <si>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</si>
  <si>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</si>
  <si>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</si>
  <si>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</si>
  <si>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</si>
  <si>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</si>
  <si>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</si>
  <si>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</si>
  <si>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</si>
  <si>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</si>
  <si>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</si>
  <si>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</si>
  <si>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</si>
  <si>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</si>
  <si>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</si>
  <si>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</si>
  <si>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</si>
  <si>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</si>
  <si>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</si>
  <si>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</si>
  <si>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</si>
  <si>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</si>
  <si>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</si>
  <si>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</si>
  <si>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</si>
  <si>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</si>
  <si>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</si>
  <si>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</si>
  <si>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</si>
  <si>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</si>
  <si>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</si>
  <si>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</si>
  <si>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</si>
  <si>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</si>
  <si>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</si>
  <si>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</si>
  <si>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</si>
  <si>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</si>
  <si>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</si>
  <si>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</si>
  <si>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</si>
  <si>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</si>
  <si>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</si>
  <si>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</si>
  <si>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</si>
  <si>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</si>
  <si>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</si>
  <si>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</si>
  <si>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</si>
  <si>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</si>
  <si>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</si>
  <si>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</si>
  <si>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</si>
  <si>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</si>
  <si>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</si>
  <si>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</si>
  <si>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</si>
  <si>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</si>
  <si>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</si>
  <si>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</si>
  <si>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</si>
  <si>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</si>
  <si>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</si>
  <si>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</si>
  <si>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</si>
  <si>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</si>
  <si>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</si>
  <si>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</si>
  <si>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</si>
  <si>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</si>
  <si>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</si>
  <si>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</si>
  <si>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</si>
  <si>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</si>
  <si>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</si>
  <si>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</si>
  <si>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</si>
  <si>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</si>
  <si>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</si>
  <si>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</si>
  <si>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</si>
  <si>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</si>
  <si>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</si>
  <si>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</si>
  <si>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</si>
  <si>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</si>
  <si>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</si>
  <si>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</si>
  <si>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</si>
  <si>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</si>
  <si>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</si>
  <si>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</si>
  <si>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</si>
  <si>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</si>
  <si>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</si>
  <si>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</si>
  <si>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</si>
  <si>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</si>
  <si>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</si>
  <si>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</si>
  <si>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</si>
  <si>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</si>
  <si>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</si>
  <si>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</si>
  <si>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</si>
  <si>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</si>
  <si>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</si>
  <si>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</si>
  <si>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</si>
  <si>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</si>
  <si>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</si>
  <si>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</si>
  <si>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</si>
  <si>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</si>
  <si>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</si>
  <si>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</si>
  <si>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</si>
  <si>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</si>
  <si>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</si>
  <si>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</si>
  <si>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</si>
  <si>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</si>
  <si>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</si>
  <si>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</si>
  <si>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</si>
  <si>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</si>
  <si>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</si>
  <si>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</si>
  <si>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</si>
  <si>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</si>
  <si>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</si>
  <si>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</si>
  <si>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</si>
  <si>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</si>
  <si>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</si>
  <si>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</si>
  <si>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</si>
  <si>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</si>
  <si>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</si>
  <si>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</si>
  <si>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</si>
  <si>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</si>
  <si>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</si>
  <si>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</si>
  <si>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</si>
  <si>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</si>
  <si>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</si>
  <si>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</si>
  <si>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</si>
  <si>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</si>
  <si>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</si>
  <si>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</si>
  <si>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</si>
  <si>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</si>
  <si>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</si>
  <si>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</si>
  <si>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</si>
  <si>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</si>
  <si>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</si>
  <si>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</si>
  <si>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</si>
  <si>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</si>
  <si>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</si>
  <si>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</si>
  <si>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</si>
  <si>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</si>
  <si>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</si>
  <si>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</si>
  <si>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</si>
  <si>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</si>
  <si>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</si>
  <si>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</si>
  <si>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</si>
  <si>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</si>
  <si>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</si>
  <si>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</si>
  <si>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</si>
  <si>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</si>
  <si>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</si>
  <si>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</si>
  <si>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</si>
  <si>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</si>
  <si>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</si>
  <si>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</si>
  <si>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</si>
  <si>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</si>
  <si>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</si>
  <si>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</si>
  <si>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</si>
  <si>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</si>
  <si>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</si>
  <si>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</si>
  <si>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</si>
  <si>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</si>
  <si>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</si>
  <si>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</si>
  <si>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</si>
  <si>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</si>
  <si>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</si>
  <si>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</si>
  <si>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</si>
  <si>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</si>
  <si>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</si>
  <si>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</si>
  <si>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</si>
  <si>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</si>
  <si>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</si>
  <si>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</si>
  <si>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</si>
  <si>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</si>
  <si>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</si>
  <si>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</si>
  <si>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</si>
  <si>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</si>
  <si>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</si>
  <si>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</si>
  <si>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</si>
  <si>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</si>
  <si>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</si>
  <si>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</si>
  <si>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</si>
  <si>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</si>
  <si>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</si>
  <si>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</si>
  <si>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</si>
  <si>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</si>
  <si>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</si>
  <si>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</si>
  <si>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</si>
  <si>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</si>
  <si>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</si>
  <si>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</si>
  <si>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</si>
  <si>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</si>
  <si>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</si>
  <si>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</si>
  <si>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</si>
  <si>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</si>
  <si>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</si>
  <si>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</si>
  <si>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</si>
  <si>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</si>
  <si>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</si>
  <si>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</si>
  <si>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</si>
  <si>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</si>
  <si>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</si>
  <si>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</si>
  <si>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</si>
  <si>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</si>
  <si>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</si>
  <si>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</si>
  <si>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</si>
  <si>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</si>
  <si>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</si>
  <si>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</si>
  <si>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</si>
  <si>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</si>
  <si>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</si>
  <si>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</si>
  <si>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</si>
  <si>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</si>
  <si>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</si>
  <si>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</si>
  <si>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</si>
  <si>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</si>
  <si>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</si>
  <si>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</si>
  <si>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</si>
  <si>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</si>
  <si>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</si>
  <si>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</si>
  <si>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</si>
  <si>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</si>
  <si>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</si>
  <si>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</si>
  <si>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</si>
  <si>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</si>
  <si>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</si>
  <si>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</si>
  <si>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</si>
  <si>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</si>
  <si>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</si>
  <si>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</si>
  <si>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</si>
  <si>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</si>
  <si>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</si>
  <si>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</si>
  <si>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</si>
  <si>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</si>
  <si>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</si>
  <si>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</si>
  <si>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</si>
  <si>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</si>
  <si>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</si>
  <si>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</si>
  <si>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</si>
  <si>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</si>
  <si>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</si>
  <si>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</si>
  <si>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</si>
  <si>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</si>
  <si>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</si>
  <si>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</si>
  <si>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</si>
  <si>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</si>
  <si>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</si>
  <si>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</si>
  <si>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</si>
  <si>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</si>
  <si>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</si>
  <si>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</si>
  <si>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</si>
  <si>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</si>
  <si>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</si>
  <si>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</si>
  <si>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</si>
  <si>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</si>
  <si>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</si>
  <si>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</si>
  <si>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</si>
  <si>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</si>
  <si>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</si>
  <si>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</si>
  <si>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</si>
  <si>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</si>
  <si>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</si>
  <si>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</si>
  <si>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</si>
  <si>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</si>
  <si>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</si>
  <si>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</si>
  <si>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</si>
  <si>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</si>
  <si>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</si>
  <si>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</si>
  <si>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</si>
  <si>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</si>
  <si>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</si>
  <si>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</si>
  <si>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</si>
  <si>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</si>
  <si>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</si>
  <si>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</si>
  <si>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</si>
  <si>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</si>
  <si>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</si>
  <si>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</si>
  <si>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</si>
  <si>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</si>
  <si>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</si>
  <si>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</si>
  <si>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</si>
  <si>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</si>
  <si>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</si>
  <si>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</si>
  <si>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</si>
  <si>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</si>
  <si>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</si>
  <si>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</si>
  <si>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</si>
  <si>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</si>
  <si>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</si>
  <si>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</si>
  <si>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</si>
  <si>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</si>
  <si>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</si>
  <si>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</si>
  <si>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</si>
  <si>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</si>
  <si>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</si>
  <si>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</si>
  <si>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</si>
  <si>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</si>
  <si>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</si>
  <si>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</si>
  <si>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</si>
  <si>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</si>
  <si>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</si>
  <si>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</si>
  <si>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</si>
  <si>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</si>
  <si>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</si>
  <si>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</si>
  <si>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</si>
  <si>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</si>
  <si>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</si>
  <si>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</si>
  <si>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</si>
  <si>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</si>
  <si>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</si>
  <si>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</si>
  <si>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</si>
  <si>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</si>
  <si>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</si>
  <si>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</si>
  <si>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</si>
  <si>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</si>
  <si>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</si>
  <si>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</si>
  <si>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</si>
  <si>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</si>
  <si>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</si>
  <si>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</si>
  <si>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</si>
  <si>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</si>
  <si>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</si>
  <si>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</si>
  <si>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</si>
  <si>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</si>
  <si>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</si>
  <si>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</si>
  <si>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</si>
  <si>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</si>
  <si>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</si>
  <si>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</si>
  <si>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</si>
  <si>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</si>
  <si>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</si>
  <si>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</si>
  <si>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</si>
  <si>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</si>
  <si>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</si>
  <si>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</si>
  <si>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</si>
  <si>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</si>
  <si>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</si>
  <si>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</si>
  <si>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</si>
  <si>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</si>
  <si>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</si>
  <si>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</si>
  <si>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</si>
  <si>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</si>
  <si>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</si>
  <si>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</si>
  <si>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</si>
  <si>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</si>
  <si>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</si>
  <si>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</si>
  <si>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</si>
  <si>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</si>
  <si>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</si>
  <si>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</si>
  <si>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</si>
  <si>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</si>
  <si>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</si>
  <si>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</si>
  <si>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</si>
  <si>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</si>
  <si>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</si>
  <si>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</si>
  <si>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</si>
  <si>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</si>
  <si>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</si>
  <si>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</si>
  <si>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</si>
  <si>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</si>
  <si>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</si>
  <si>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</si>
  <si>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</si>
  <si>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</si>
  <si>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</si>
  <si>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</si>
  <si>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</si>
  <si>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</si>
  <si>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</si>
  <si>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</si>
  <si>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</si>
  <si>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</si>
  <si>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</si>
  <si>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</si>
  <si>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</si>
  <si>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</si>
  <si>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</si>
  <si>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</si>
  <si>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</si>
  <si>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</si>
  <si>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</si>
  <si>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</si>
  <si>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</si>
  <si>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</si>
  <si>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</si>
  <si>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</si>
  <si>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</si>
  <si>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</si>
  <si>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</si>
  <si>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</si>
  <si>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</si>
  <si>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</si>
  <si>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</si>
  <si>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</si>
  <si>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</si>
  <si>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</si>
  <si>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</si>
  <si>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</si>
  <si>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</si>
  <si>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</si>
  <si>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</si>
  <si>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</si>
  <si>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</si>
  <si>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</si>
  <si>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</si>
  <si>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</si>
  <si>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</si>
  <si>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</si>
  <si>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</si>
  <si>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</si>
  <si>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</si>
  <si>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</si>
  <si>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</si>
  <si>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</si>
  <si>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</si>
  <si>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</si>
  <si>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</si>
  <si>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</si>
  <si>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</si>
  <si>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</si>
  <si>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</si>
  <si>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</si>
  <si>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</si>
  <si>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</si>
  <si>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</si>
  <si>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</si>
  <si>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</si>
  <si>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</si>
  <si>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</si>
  <si>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</si>
  <si>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</si>
  <si>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</si>
  <si>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</si>
  <si>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</si>
  <si>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</si>
  <si>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</si>
  <si>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</si>
  <si>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</si>
  <si>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</si>
  <si>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</si>
  <si>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</si>
  <si>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</si>
  <si>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</si>
  <si>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</si>
  <si>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</si>
  <si>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</si>
  <si>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</si>
  <si>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</si>
  <si>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</si>
  <si>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</si>
  <si>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</si>
  <si>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</si>
  <si>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</si>
  <si>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</si>
  <si>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</si>
  <si>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</si>
  <si>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</si>
  <si>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</si>
  <si>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</si>
  <si>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</si>
  <si>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</si>
  <si>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</si>
  <si>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</si>
  <si>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</si>
  <si>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</si>
  <si>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</si>
  <si>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</si>
  <si>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</si>
  <si>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</si>
  <si>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</si>
  <si>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</si>
  <si>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</si>
  <si>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</si>
  <si>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</si>
  <si>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</si>
  <si>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</si>
  <si>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</si>
  <si>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</si>
  <si>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</si>
  <si>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</si>
  <si>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</si>
  <si>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</si>
  <si>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</si>
  <si>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</si>
  <si>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</si>
  <si>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</si>
  <si>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</si>
  <si>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</si>
  <si>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</si>
  <si>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</si>
  <si>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</si>
  <si>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</si>
  <si>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</si>
  <si>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</si>
  <si>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</si>
  <si>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</si>
  <si>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</si>
  <si>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</si>
  <si>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</si>
  <si>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</si>
  <si>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</si>
  <si>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</si>
  <si>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</si>
  <si>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</si>
  <si>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</si>
  <si>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</si>
  <si>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</si>
  <si>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</si>
  <si>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</si>
  <si>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</si>
  <si>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</si>
  <si>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</si>
  <si>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</si>
  <si>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</si>
  <si>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</si>
  <si>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</si>
  <si>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</si>
  <si>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</si>
  <si>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</si>
  <si>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</si>
  <si>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</si>
  <si>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</si>
  <si>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</si>
  <si>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</si>
  <si>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</si>
  <si>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</si>
  <si>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</si>
  <si>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</si>
  <si>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</si>
  <si>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</si>
  <si>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</si>
  <si>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</si>
  <si>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</si>
  <si>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</si>
  <si>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</si>
  <si>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</si>
  <si>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</si>
  <si>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</si>
  <si>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</si>
  <si>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</si>
  <si>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</si>
  <si>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</si>
  <si>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</si>
  <si>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</si>
  <si>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</si>
  <si>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</si>
  <si>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</si>
  <si>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</si>
  <si>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</si>
  <si>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</si>
  <si>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</si>
  <si>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</si>
  <si>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</si>
  <si>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</si>
  <si>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</si>
  <si>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</si>
  <si>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</si>
  <si>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</si>
  <si>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</si>
  <si>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</si>
  <si>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</si>
  <si>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</si>
  <si>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</si>
  <si>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</si>
  <si>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</si>
  <si>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</si>
  <si>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</si>
  <si>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</si>
  <si>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</si>
  <si>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</si>
  <si>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</si>
  <si>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</si>
  <si>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</si>
  <si>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</si>
  <si>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</si>
  <si>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</si>
  <si>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</si>
  <si>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</si>
  <si>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</si>
  <si>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</si>
  <si>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</si>
  <si>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</si>
  <si>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</si>
  <si>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</si>
  <si>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</si>
  <si>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</si>
  <si>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</si>
  <si>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</si>
  <si>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</si>
  <si>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</si>
  <si>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</si>
  <si>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</si>
  <si>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</si>
  <si>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</si>
  <si>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</si>
  <si>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</si>
  <si>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</si>
  <si>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</si>
  <si>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</si>
  <si>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</si>
  <si>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</si>
  <si>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</si>
  <si>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</si>
  <si>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</si>
  <si>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</si>
  <si>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</si>
  <si>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</si>
  <si>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</si>
  <si>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</si>
  <si>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</si>
  <si>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</si>
  <si>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</si>
  <si>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</si>
  <si>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</si>
  <si>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</si>
  <si>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</si>
  <si>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</si>
  <si>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</si>
  <si>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</si>
  <si>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</si>
  <si>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</si>
  <si>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</si>
  <si>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</si>
  <si>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</si>
  <si>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</si>
  <si>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</si>
  <si>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</si>
  <si>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</si>
  <si>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</si>
  <si>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</si>
  <si>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</si>
  <si>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</si>
  <si>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</si>
  <si>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</si>
  <si>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</si>
  <si>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</si>
  <si>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</si>
  <si>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</si>
  <si>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</si>
  <si>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</si>
  <si>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</si>
  <si>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</si>
  <si>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</si>
  <si>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</si>
  <si>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</si>
  <si>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</si>
  <si>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</si>
  <si>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</si>
  <si>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</si>
  <si>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</si>
  <si>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</si>
  <si>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</si>
  <si>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</si>
  <si>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</si>
  <si>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</si>
  <si>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</si>
  <si>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</si>
  <si>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</si>
  <si>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</si>
  <si>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</si>
  <si>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</si>
  <si>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</si>
  <si>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</si>
  <si>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</si>
  <si>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</si>
  <si>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</si>
  <si>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</si>
  <si>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</si>
  <si>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</si>
  <si>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</si>
  <si>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</si>
  <si>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</si>
  <si>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</si>
  <si>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</si>
  <si>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</si>
  <si>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</si>
  <si>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</si>
  <si>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</si>
  <si>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</si>
  <si>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</si>
  <si>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</si>
  <si>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</si>
  <si>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</si>
  <si>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</si>
  <si>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</si>
  <si>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</si>
  <si>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</si>
  <si>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</si>
  <si>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</si>
  <si>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</si>
  <si>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</si>
  <si>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</si>
  <si>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</si>
  <si>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</si>
  <si>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</si>
  <si>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</si>
  <si>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</si>
  <si>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</si>
  <si>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</si>
  <si>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</si>
  <si>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</si>
  <si>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</si>
  <si>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</si>
  <si>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</si>
  <si>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</si>
  <si>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</si>
  <si>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</si>
  <si>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</si>
  <si>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</si>
  <si>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</si>
  <si>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</si>
  <si>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</si>
  <si>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</si>
  <si>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</si>
  <si>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</si>
  <si>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</si>
  <si>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</si>
  <si>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</si>
  <si>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</si>
  <si>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</si>
  <si>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</si>
  <si>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</si>
  <si>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</si>
  <si>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</si>
  <si>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</si>
  <si>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</si>
  <si>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</si>
  <si>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</si>
  <si>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</si>
  <si>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</si>
  <si>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</si>
  <si>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</si>
  <si>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</si>
  <si>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</si>
  <si>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</si>
  <si>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</si>
  <si>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</si>
  <si>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</si>
  <si>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</si>
  <si>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</si>
  <si>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</si>
  <si>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</si>
  <si>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</si>
  <si>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</si>
  <si>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</si>
  <si>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</si>
  <si>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</si>
  <si>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</si>
  <si>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</si>
  <si>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</si>
  <si>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</si>
  <si>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</si>
  <si>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</si>
  <si>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</si>
  <si>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</si>
  <si>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</si>
  <si>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</si>
  <si>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</si>
  <si>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</si>
  <si>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</si>
  <si>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</si>
  <si>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</si>
  <si>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</si>
  <si>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</si>
  <si>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</si>
  <si>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</si>
  <si>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</si>
  <si>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</si>
  <si>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</si>
  <si>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</si>
  <si>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</si>
  <si>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</si>
  <si>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</si>
  <si>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</si>
  <si>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</si>
  <si>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</si>
  <si>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</si>
  <si>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</si>
  <si>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</si>
  <si>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</si>
  <si>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</si>
  <si>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</si>
  <si>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</si>
  <si>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</si>
  <si>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</si>
  <si>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</si>
  <si>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</si>
  <si>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</si>
  <si>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</si>
  <si>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</si>
  <si>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</si>
  <si>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</si>
  <si>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</si>
  <si>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</si>
  <si>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</si>
  <si>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</si>
  <si>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</si>
  <si>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</si>
  <si>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</si>
  <si>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</si>
  <si>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</si>
  <si>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</si>
  <si>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</si>
  <si>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</si>
  <si>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</si>
  <si>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</si>
  <si>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</si>
  <si>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</si>
  <si>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</si>
  <si>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</si>
  <si>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</si>
  <si>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</si>
  <si>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</si>
  <si>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</si>
  <si>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</si>
  <si>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</si>
  <si>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</si>
  <si>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</si>
  <si>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</si>
  <si>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</si>
  <si>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</si>
  <si>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</si>
  <si>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</si>
  <si>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</si>
  <si>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</si>
  <si>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</si>
  <si>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</si>
  <si>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</si>
  <si>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</si>
  <si>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</si>
  <si>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</si>
  <si>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</si>
  <si>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</si>
  <si>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</si>
  <si>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</si>
  <si>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</si>
  <si>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</si>
  <si>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</si>
  <si>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</si>
  <si>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</si>
  <si>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</si>
  <si>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</si>
  <si>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</si>
  <si>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</si>
  <si>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</si>
  <si>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</si>
  <si>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</si>
  <si>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</si>
  <si>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</si>
  <si>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</si>
  <si>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</si>
  <si>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</si>
  <si>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</si>
  <si>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</si>
  <si>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</si>
  <si>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</si>
  <si>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</si>
  <si>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</si>
  <si>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</si>
  <si>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</si>
  <si>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</si>
  <si>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</si>
  <si>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</si>
  <si>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</si>
  <si>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</si>
  <si>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</si>
  <si>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</si>
  <si>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</si>
  <si>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</si>
  <si>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</si>
  <si>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</si>
  <si>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</si>
  <si>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</si>
  <si>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</si>
  <si>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</si>
  <si>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</si>
  <si>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</si>
  <si>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</si>
  <si>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</si>
  <si>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</si>
  <si>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</si>
  <si>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</si>
  <si>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</si>
  <si>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</si>
  <si>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</si>
  <si>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</si>
  <si>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</si>
  <si>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</si>
  <si>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</si>
  <si>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</si>
  <si>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</si>
  <si>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</si>
  <si>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</si>
  <si>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</si>
  <si>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</si>
  <si>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</si>
  <si>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</si>
  <si>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</si>
  <si>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</si>
  <si>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</si>
  <si>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</si>
  <si>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</si>
  <si>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</si>
  <si>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</si>
  <si>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</si>
  <si>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</si>
  <si>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</si>
  <si>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</si>
  <si>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</si>
  <si>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</si>
  <si>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</si>
  <si>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</si>
  <si>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</si>
  <si>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</si>
  <si>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</si>
  <si>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</si>
  <si>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</si>
  <si>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</si>
  <si>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</si>
  <si>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</si>
  <si>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</si>
  <si>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</si>
  <si>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</si>
  <si>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</si>
  <si>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</si>
  <si>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</si>
  <si>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</si>
  <si>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</si>
  <si>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</si>
  <si>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</si>
  <si>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</si>
  <si>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</si>
  <si>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</si>
  <si>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</si>
  <si>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</si>
  <si>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</si>
  <si>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</si>
  <si>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</si>
  <si>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</si>
  <si>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</si>
  <si>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</si>
  <si>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</si>
  <si>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</si>
  <si>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</si>
  <si>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</si>
  <si>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</si>
  <si>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</si>
  <si>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</si>
  <si>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</si>
  <si>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</si>
  <si>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</si>
  <si>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</si>
  <si>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</si>
  <si>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</si>
  <si>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</si>
  <si>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</si>
  <si>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</si>
  <si>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</si>
  <si>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</si>
  <si>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</si>
  <si>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</si>
  <si>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</si>
  <si>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</si>
  <si>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</si>
  <si>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</si>
  <si>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</si>
  <si>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</si>
  <si>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</si>
  <si>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</si>
  <si>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</si>
  <si>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</si>
  <si>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</si>
  <si>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</si>
  <si>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</si>
  <si>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</si>
  <si>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</si>
  <si>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</si>
  <si>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</si>
  <si>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</si>
  <si>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</si>
  <si>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</si>
  <si>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</si>
  <si>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</si>
  <si>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</si>
  <si>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</si>
  <si>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</si>
  <si>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</si>
  <si>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</si>
  <si>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</si>
  <si>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</si>
  <si>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</si>
  <si>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</si>
  <si>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</si>
  <si>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</si>
  <si>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</si>
  <si>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</si>
  <si>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</si>
  <si>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</si>
  <si>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</si>
  <si>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</si>
  <si>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</si>
  <si>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</si>
  <si>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</si>
  <si>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</si>
  <si>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</si>
  <si>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</si>
  <si>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</si>
  <si>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</si>
  <si>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</si>
  <si>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</si>
  <si>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</si>
  <si>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</si>
  <si>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</si>
  <si>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</si>
  <si>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</si>
  <si>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</si>
  <si>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</si>
  <si>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</si>
  <si>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</si>
  <si>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</si>
  <si>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</si>
  <si>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</si>
  <si>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</si>
  <si>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</si>
  <si>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</si>
  <si>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</si>
  <si>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</si>
  <si>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</si>
  <si>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</si>
  <si>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</si>
  <si>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</si>
  <si>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</si>
  <si>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</si>
  <si>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</si>
  <si>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</si>
  <si>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</si>
  <si>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</si>
  <si>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</si>
  <si>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</si>
  <si>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</si>
  <si>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</si>
  <si>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</si>
  <si>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</si>
  <si>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</si>
  <si>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</si>
  <si>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</si>
  <si>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</si>
  <si>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</si>
  <si>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</si>
  <si>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</si>
  <si>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</si>
  <si>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</si>
  <si>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</si>
  <si>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</si>
  <si>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</si>
  <si>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</si>
  <si>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</si>
  <si>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</si>
  <si>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</si>
  <si>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</si>
  <si>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</si>
  <si>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</si>
  <si>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</si>
  <si>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</si>
  <si>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</si>
  <si>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</si>
  <si>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</si>
  <si>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</si>
  <si>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</si>
  <si>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</si>
  <si>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</si>
  <si>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</si>
  <si>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</si>
  <si>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</si>
  <si>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</si>
  <si>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</si>
  <si>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</si>
  <si>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</si>
  <si>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</si>
  <si>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</si>
  <si>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</si>
  <si>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</si>
  <si>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</si>
  <si>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</si>
  <si>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</si>
  <si>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</si>
  <si>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</si>
  <si>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</si>
  <si>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</si>
  <si>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</si>
  <si>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</si>
  <si>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</si>
  <si>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</si>
  <si>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</si>
  <si>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</si>
  <si>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</si>
  <si>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</si>
  <si>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</si>
  <si>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</si>
  <si>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</si>
  <si>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</si>
  <si>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</si>
  <si>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</si>
  <si>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</si>
  <si>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</si>
  <si>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</si>
  <si>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</si>
  <si>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</si>
  <si>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</si>
  <si>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</si>
  <si>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</si>
  <si>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</si>
  <si>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</si>
  <si>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</si>
  <si>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</si>
  <si>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</si>
  <si>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</si>
  <si>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</si>
  <si>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</si>
  <si>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</si>
  <si>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</si>
  <si>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</si>
  <si>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</si>
  <si>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</si>
  <si>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</si>
  <si>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</si>
  <si>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</si>
  <si>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</si>
  <si>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</si>
  <si>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</si>
  <si>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</si>
  <si>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</si>
  <si>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</si>
  <si>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</si>
  <si>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</si>
  <si>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</si>
  <si>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</si>
  <si>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</si>
  <si>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</si>
  <si>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</si>
  <si>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</si>
  <si>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</si>
  <si>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</si>
  <si>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</si>
  <si>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</si>
  <si>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</si>
  <si>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</si>
  <si>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</si>
  <si>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</si>
  <si>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</si>
  <si>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</si>
  <si>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</si>
  <si>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</si>
  <si>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</si>
  <si>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</si>
  <si>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</si>
  <si>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</si>
  <si>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</si>
  <si>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</si>
  <si>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</si>
  <si>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</si>
  <si>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</si>
  <si>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</si>
  <si>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</si>
  <si>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</si>
  <si>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</si>
  <si>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</si>
  <si>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</si>
  <si>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</si>
  <si>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</si>
  <si>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</si>
  <si>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</si>
  <si>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</si>
  <si>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</si>
  <si>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</si>
  <si>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</si>
  <si>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</si>
  <si>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</si>
  <si>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</si>
  <si>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</si>
  <si>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</si>
  <si>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</si>
  <si>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</si>
  <si>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</si>
  <si>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</si>
  <si>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</si>
  <si>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</si>
  <si>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</si>
  <si>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</si>
  <si>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</si>
  <si>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</si>
  <si>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</si>
  <si>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</si>
  <si>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</si>
  <si>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</si>
  <si>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</si>
  <si>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</si>
  <si>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</si>
  <si>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</si>
  <si>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</si>
  <si>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</si>
  <si>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</si>
  <si>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</si>
  <si>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</si>
  <si>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</si>
  <si>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</si>
  <si>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</si>
  <si>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</si>
  <si>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</si>
  <si>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</si>
  <si>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</si>
  <si>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</si>
  <si>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</si>
  <si>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</si>
  <si>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</si>
  <si>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</si>
  <si>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</si>
  <si>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</si>
  <si>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</si>
  <si>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</si>
  <si>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</si>
  <si>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</si>
  <si>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</si>
  <si>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</si>
  <si>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</si>
  <si>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</si>
  <si>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</si>
  <si>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</si>
  <si>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</si>
  <si>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</si>
  <si>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</si>
  <si>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</si>
  <si>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</si>
  <si>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</si>
  <si>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</si>
  <si>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</si>
  <si>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</si>
  <si>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</si>
  <si>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</si>
  <si>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</si>
  <si>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</si>
  <si>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</si>
  <si>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</si>
  <si>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</si>
  <si>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</si>
  <si>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</si>
  <si>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</si>
  <si>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</si>
  <si>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</si>
  <si>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</si>
  <si>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</si>
  <si>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</si>
  <si>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</si>
  <si>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</si>
  <si>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</si>
  <si>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</si>
  <si>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</si>
  <si>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</si>
  <si>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</si>
  <si>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</si>
  <si>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</si>
  <si>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</si>
  <si>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</si>
  <si>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</si>
  <si>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</si>
  <si>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</si>
  <si>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</si>
  <si>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</si>
  <si>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</si>
  <si>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</si>
  <si>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</si>
  <si>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</si>
  <si>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</si>
  <si>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</si>
  <si>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</si>
  <si>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</si>
  <si>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</si>
  <si>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</si>
  <si>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</si>
  <si>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</si>
  <si>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</si>
  <si>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</si>
  <si>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</si>
  <si>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</si>
  <si>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</si>
  <si>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</si>
  <si>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</si>
  <si>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</si>
  <si>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</si>
  <si>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</si>
  <si>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</si>
  <si>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</si>
  <si>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</si>
  <si>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</si>
  <si>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</si>
  <si>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</si>
  <si>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</si>
  <si>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</si>
  <si>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</si>
  <si>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</si>
  <si>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</si>
  <si>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</si>
  <si>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</si>
  <si>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</si>
  <si>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</si>
  <si>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</si>
  <si>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</si>
  <si>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</si>
  <si>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</si>
  <si>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</si>
  <si>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</si>
  <si>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</si>
  <si>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</si>
  <si>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</si>
  <si>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</si>
  <si>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</si>
  <si>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</si>
  <si>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</si>
  <si>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</si>
  <si>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</si>
  <si>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</si>
  <si>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</si>
  <si>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</si>
  <si>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</si>
  <si>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</si>
  <si>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</si>
  <si>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</si>
  <si>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</si>
  <si>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</si>
  <si>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</si>
  <si>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</si>
  <si>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</si>
  <si>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</si>
  <si>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</si>
  <si>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</si>
  <si>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</si>
  <si>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</si>
  <si>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</si>
  <si>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</si>
  <si>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</si>
  <si>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</si>
  <si>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</si>
  <si>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</si>
  <si>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</si>
  <si>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</si>
  <si>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</si>
  <si>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</si>
  <si>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</si>
  <si>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</si>
  <si>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</si>
  <si>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</si>
  <si>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</si>
  <si>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</si>
  <si>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</si>
  <si>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</si>
  <si>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</si>
  <si>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</si>
  <si>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</si>
  <si>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</si>
  <si>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</si>
  <si>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</si>
  <si>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</si>
  <si>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</si>
  <si>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</si>
  <si>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</si>
  <si>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</si>
  <si>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</si>
  <si>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</si>
  <si>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</si>
  <si>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</si>
  <si>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</si>
  <si>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</si>
  <si>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</si>
  <si>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</si>
  <si>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</si>
  <si>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</si>
  <si>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</si>
  <si>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</si>
  <si>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</si>
  <si>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</si>
  <si>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</si>
  <si>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</si>
  <si>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</si>
  <si>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</si>
  <si>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</si>
  <si>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</si>
  <si>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</si>
  <si>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</si>
  <si>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</si>
  <si>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</si>
  <si>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</si>
  <si>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</si>
  <si>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</si>
  <si>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</si>
  <si>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</si>
  <si>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</si>
  <si>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</si>
  <si>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</si>
  <si>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</si>
  <si>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</si>
  <si>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</si>
  <si>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</si>
  <si>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</si>
  <si>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</si>
  <si>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</si>
  <si>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</si>
  <si>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</si>
  <si>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</si>
  <si>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</si>
  <si>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</si>
  <si>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</si>
  <si>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</si>
  <si>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</si>
  <si>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</si>
  <si>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</si>
  <si>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</si>
  <si>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</si>
  <si>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</si>
  <si>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</si>
  <si>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</si>
  <si>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</si>
  <si>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</si>
  <si>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</si>
  <si>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</si>
  <si>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</si>
  <si>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</si>
  <si>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</si>
  <si>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</si>
  <si>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</si>
  <si>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</si>
  <si>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</si>
  <si>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</si>
  <si>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</si>
  <si>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</si>
  <si>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</si>
  <si>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</si>
  <si>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</si>
  <si>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</si>
  <si>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</si>
  <si>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</si>
  <si>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</si>
  <si>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</si>
  <si>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</si>
  <si>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</si>
  <si>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</si>
  <si>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</si>
  <si>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</si>
  <si>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</si>
  <si>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</si>
  <si>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</si>
  <si>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</si>
  <si>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</si>
  <si>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</si>
  <si>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</si>
  <si>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</si>
  <si>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</si>
  <si>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</si>
  <si>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</si>
  <si>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</si>
  <si>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</si>
  <si>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</si>
  <si>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</si>
  <si>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</si>
  <si>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</si>
  <si>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</si>
  <si>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</si>
  <si>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</si>
  <si>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</si>
  <si>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</si>
  <si>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</si>
  <si>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</si>
  <si>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</si>
  <si>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</si>
  <si>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</si>
  <si>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</si>
  <si>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</si>
  <si>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</si>
  <si>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</si>
  <si>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</si>
  <si>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</si>
  <si>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</si>
  <si>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</si>
  <si>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</si>
  <si>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</si>
  <si>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</si>
  <si>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</si>
  <si>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</si>
  <si>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</si>
  <si>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</si>
  <si>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</si>
  <si>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</si>
  <si>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</si>
  <si>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</si>
  <si>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</si>
  <si>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</si>
  <si>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</si>
  <si>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</si>
  <si>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</si>
  <si>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</si>
  <si>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</si>
  <si>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</si>
  <si>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</si>
  <si>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</si>
  <si>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</si>
  <si>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</si>
  <si>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</si>
  <si>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</si>
  <si>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</si>
  <si>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</si>
  <si>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</si>
  <si>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</si>
  <si>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</si>
  <si>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</si>
  <si>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</si>
  <si>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</si>
  <si>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</si>
  <si>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</si>
  <si>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</si>
  <si>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</si>
  <si>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</si>
  <si>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</si>
  <si>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</si>
  <si>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</si>
  <si>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</si>
  <si>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</si>
  <si>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</si>
  <si>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</si>
  <si>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</si>
  <si>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</si>
  <si>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</si>
  <si>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</si>
  <si>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</si>
  <si>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</si>
  <si>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</si>
  <si>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</si>
  <si>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</si>
  <si>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</si>
  <si>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</si>
  <si>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</si>
  <si>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</si>
  <si>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</si>
  <si>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</si>
  <si>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</si>
  <si>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</si>
  <si>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</si>
  <si>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</si>
  <si>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</si>
  <si>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</si>
  <si>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</si>
  <si>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</si>
  <si>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</si>
  <si>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</si>
  <si>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</si>
  <si>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</si>
  <si>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</si>
  <si>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</si>
  <si>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</si>
  <si>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</si>
  <si>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</si>
  <si>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</si>
  <si>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</si>
  <si>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</si>
  <si>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</si>
  <si>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</si>
  <si>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</si>
  <si>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</si>
  <si>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</si>
  <si>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</si>
  <si>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</si>
  <si>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</si>
  <si>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</si>
  <si>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</si>
  <si>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</si>
  <si>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</si>
  <si>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</si>
  <si>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</si>
  <si>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</si>
  <si>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</si>
  <si>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</si>
  <si>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</si>
  <si>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</si>
  <si>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</si>
  <si>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</si>
  <si>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</si>
  <si>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</si>
  <si>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</si>
  <si>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</si>
  <si>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</si>
  <si>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</si>
  <si>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</si>
  <si>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</si>
  <si>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</si>
  <si>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</si>
  <si>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</si>
  <si>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</si>
  <si>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</si>
  <si>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</si>
  <si>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</si>
  <si>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</si>
  <si>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</si>
  <si>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</si>
  <si>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</si>
  <si>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</si>
  <si>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</si>
  <si>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</si>
  <si>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</si>
  <si>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</si>
  <si>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</si>
  <si>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</si>
  <si>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</si>
  <si>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</si>
  <si>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</si>
  <si>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</si>
  <si>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</si>
  <si>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</si>
  <si>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</si>
  <si>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</si>
  <si>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</si>
  <si>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</si>
  <si>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</si>
  <si>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</si>
  <si>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</si>
  <si>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</si>
  <si>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</si>
  <si>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</si>
  <si>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</si>
  <si>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</si>
  <si>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</si>
  <si>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</si>
  <si>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</si>
  <si>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</si>
  <si>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</si>
  <si>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</si>
  <si>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</si>
  <si>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</si>
  <si>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</si>
  <si>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</si>
  <si>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</si>
  <si>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</si>
  <si>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</si>
  <si>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</si>
  <si>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</si>
  <si>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</si>
  <si>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</si>
  <si>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</si>
  <si>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</si>
  <si>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</si>
  <si>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</si>
  <si>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</si>
  <si>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</si>
  <si>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</si>
  <si>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</si>
  <si>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</si>
  <si>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</si>
  <si>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</si>
  <si>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</si>
  <si>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</si>
  <si>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</si>
  <si>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</si>
  <si>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</si>
  <si>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</si>
  <si>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</si>
  <si>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</si>
  <si>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</si>
  <si>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</si>
  <si>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</si>
  <si>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</si>
  <si>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</si>
  <si>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</si>
  <si>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</si>
  <si>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</si>
  <si>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</si>
  <si>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</si>
  <si>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</si>
  <si>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</si>
  <si>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</si>
  <si>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</si>
  <si>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</si>
  <si>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</si>
  <si>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</si>
  <si>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</si>
  <si>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</si>
  <si>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</si>
  <si>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</si>
  <si>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</si>
  <si>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</si>
  <si>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</si>
  <si>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</si>
  <si>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</si>
  <si>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</si>
  <si>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</si>
  <si>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</si>
  <si>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</si>
  <si>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</si>
  <si>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</si>
  <si>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</si>
  <si>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</si>
  <si>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</si>
  <si>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</si>
  <si>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</si>
  <si>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</si>
  <si>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</si>
  <si>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</si>
  <si>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</si>
  <si>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</si>
  <si>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</si>
  <si>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</si>
  <si>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</si>
  <si>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</si>
  <si>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</si>
  <si>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</si>
  <si>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</si>
  <si>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</si>
  <si>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</si>
  <si>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</si>
  <si>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</si>
  <si>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</si>
  <si>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</si>
  <si>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</si>
  <si>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</si>
  <si>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</si>
  <si>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</si>
  <si>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</si>
  <si>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</si>
  <si>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</si>
  <si>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</si>
  <si>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</si>
  <si>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</si>
  <si>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</si>
  <si>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</si>
  <si>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</si>
  <si>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</si>
  <si>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</si>
  <si>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</si>
  <si>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</si>
  <si>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</si>
  <si>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</si>
  <si>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</si>
  <si>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</si>
  <si>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</si>
  <si>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</si>
  <si>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</si>
  <si>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</si>
  <si>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</si>
  <si>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</si>
  <si>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</si>
  <si>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</si>
  <si>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</si>
  <si>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</si>
  <si>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</si>
  <si>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</si>
  <si>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</si>
  <si>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</si>
  <si>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</si>
  <si>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</si>
  <si>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</si>
  <si>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</si>
  <si>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</si>
  <si>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</si>
  <si>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</si>
  <si>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</si>
  <si>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</si>
  <si>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</si>
  <si>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</si>
  <si>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</si>
  <si>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</si>
  <si>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</si>
  <si>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</si>
  <si>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</si>
  <si>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</si>
  <si>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</si>
  <si>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</si>
  <si>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</si>
  <si>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</si>
  <si>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</si>
  <si>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</si>
  <si>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</si>
  <si>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</si>
  <si>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</si>
  <si>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</si>
  <si>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</si>
  <si>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</si>
  <si>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</si>
  <si>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</si>
  <si>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</si>
  <si>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</si>
  <si>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</si>
  <si>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</si>
  <si>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</si>
  <si>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</si>
  <si>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</si>
  <si>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</si>
  <si>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</si>
  <si>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</si>
  <si>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</si>
  <si>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</si>
  <si>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</si>
  <si>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</si>
  <si>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</si>
  <si>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</si>
  <si>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</si>
  <si>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</si>
  <si>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</si>
  <si>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</si>
  <si>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</si>
  <si>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</si>
  <si>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</si>
  <si>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</si>
  <si>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</si>
  <si>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</si>
  <si>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</si>
  <si>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</si>
  <si>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</si>
  <si>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</si>
  <si>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</si>
  <si>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</si>
  <si>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</si>
  <si>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</si>
  <si>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</si>
  <si>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</si>
  <si>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</si>
  <si>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</si>
  <si>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</si>
  <si>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</si>
  <si>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</si>
  <si>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</si>
  <si>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</si>
  <si>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</si>
  <si>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</si>
  <si>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</si>
  <si>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</si>
  <si>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</si>
  <si>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</si>
  <si>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</si>
  <si>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</si>
  <si>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</si>
  <si>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</si>
  <si>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</si>
  <si>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</si>
  <si>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</si>
  <si>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</si>
  <si>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</si>
  <si>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</si>
  <si>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</si>
  <si>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</si>
  <si>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</si>
  <si>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</si>
  <si>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</si>
  <si>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</si>
  <si>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</si>
  <si>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</si>
  <si>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</si>
  <si>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</si>
  <si>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</si>
  <si>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</si>
  <si>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</si>
  <si>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</si>
  <si>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</si>
  <si>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</si>
  <si>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</si>
  <si>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</si>
  <si>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</si>
  <si>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</si>
  <si>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</si>
  <si>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</si>
  <si>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</si>
  <si>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</si>
  <si>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</si>
  <si>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</si>
  <si>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</si>
  <si>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</si>
  <si>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</si>
  <si>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</si>
  <si>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</si>
  <si>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</si>
  <si>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</si>
  <si>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</si>
  <si>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</si>
  <si>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</si>
  <si>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</si>
  <si>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</si>
  <si>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</si>
  <si>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</si>
  <si>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</si>
  <si>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</si>
  <si>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</si>
  <si>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</si>
  <si>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</si>
  <si>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</si>
  <si>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</si>
  <si>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</si>
  <si>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</si>
  <si>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</si>
  <si>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</si>
  <si>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</si>
  <si>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</si>
  <si>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</si>
  <si>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</si>
  <si>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</si>
  <si>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</si>
  <si>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</si>
  <si>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</si>
  <si>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</si>
  <si>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</si>
  <si>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</si>
  <si>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</si>
  <si>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</si>
  <si>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</si>
  <si>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</si>
  <si>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</si>
  <si>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</si>
  <si>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</si>
  <si>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</si>
  <si>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</si>
  <si>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</si>
  <si>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</si>
  <si>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</si>
  <si>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</si>
  <si>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</si>
  <si>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</si>
  <si>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</si>
  <si>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</si>
  <si>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</si>
  <si>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</si>
  <si>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</si>
  <si>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</si>
  <si>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</si>
  <si>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</si>
  <si>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</si>
  <si>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</si>
  <si>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</si>
  <si>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</si>
  <si>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</si>
  <si>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</si>
  <si>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</si>
  <si>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</si>
  <si>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</si>
  <si>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</si>
  <si>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</si>
  <si>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</si>
  <si>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</si>
  <si>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</si>
  <si>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</si>
  <si>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</si>
  <si>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</si>
  <si>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</si>
  <si>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</si>
  <si>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</si>
  <si>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</si>
  <si>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</si>
  <si>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</si>
  <si>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</si>
  <si>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</si>
  <si>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</si>
  <si>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</si>
  <si>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</si>
  <si>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</si>
  <si>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</si>
  <si>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</si>
  <si>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</si>
  <si>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</si>
  <si>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</si>
  <si>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</si>
  <si>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</si>
  <si>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</si>
  <si>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</si>
  <si>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</si>
  <si>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</si>
  <si>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</si>
  <si>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</si>
  <si>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</si>
  <si>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</si>
  <si>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</si>
  <si>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</si>
  <si>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</si>
  <si>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</si>
  <si>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</si>
  <si>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</si>
  <si>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</si>
  <si>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</si>
  <si>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</si>
  <si>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</si>
  <si>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</si>
  <si>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</si>
  <si>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</si>
  <si>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</si>
  <si>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</si>
  <si>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</si>
  <si>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</si>
  <si>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</si>
  <si>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</si>
  <si>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</si>
  <si>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</si>
  <si>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</si>
  <si>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</si>
  <si>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</si>
  <si>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</si>
  <si>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</si>
  <si>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</si>
  <si>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</si>
  <si>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</si>
  <si>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</si>
  <si>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</si>
  <si>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</si>
  <si>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</si>
  <si>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</si>
  <si>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</si>
  <si>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</si>
  <si>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</si>
  <si>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</si>
  <si>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</si>
  <si>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</si>
  <si>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</si>
  <si>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</si>
  <si>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</si>
  <si>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</si>
  <si>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</si>
  <si>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</si>
  <si>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</si>
  <si>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</si>
  <si>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</si>
  <si>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</si>
  <si>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</si>
  <si>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</si>
  <si>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</si>
  <si>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</si>
  <si>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</si>
  <si>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</si>
  <si>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</si>
  <si>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</si>
  <si>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</si>
  <si>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</si>
  <si>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</si>
  <si>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</si>
  <si>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</si>
  <si>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</si>
  <si>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</si>
  <si>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</si>
  <si>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</si>
  <si>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</si>
  <si>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</si>
  <si>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</si>
  <si>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</si>
  <si>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</si>
  <si>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</si>
  <si>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</si>
  <si>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</si>
  <si>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</si>
  <si>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</si>
  <si>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</si>
  <si>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</si>
  <si>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</si>
  <si>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</si>
  <si>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</si>
  <si>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</si>
  <si>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</si>
  <si>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</si>
  <si>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</si>
  <si>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</si>
  <si>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</si>
  <si>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</si>
  <si>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</si>
  <si>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</si>
  <si>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</si>
  <si>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</si>
  <si>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</si>
  <si>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</si>
  <si>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</si>
  <si>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</si>
  <si>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</si>
  <si>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</si>
  <si>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</si>
  <si>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</si>
  <si>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</si>
  <si>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</si>
  <si>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</si>
  <si>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</si>
  <si>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</si>
  <si>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</si>
  <si>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</si>
  <si>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</si>
  <si>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</si>
  <si>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</si>
  <si>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</si>
  <si>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</si>
  <si>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</si>
  <si>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</si>
  <si>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</si>
  <si>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</si>
  <si>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</si>
  <si>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</si>
  <si>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</si>
  <si>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</si>
  <si>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</si>
  <si>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</si>
  <si>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</si>
  <si>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</si>
  <si>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</si>
  <si>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</si>
  <si>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</si>
  <si>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</si>
  <si>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</si>
  <si>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</si>
  <si>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</si>
  <si>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</si>
  <si>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</si>
  <si>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</si>
  <si>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</si>
  <si>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</si>
  <si>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</si>
  <si>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</si>
  <si>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</si>
  <si>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</si>
  <si>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</si>
  <si>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</si>
  <si>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</si>
  <si>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</si>
  <si>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</si>
  <si>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</si>
  <si>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</si>
  <si>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</si>
  <si>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</si>
  <si>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</si>
  <si>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</si>
  <si>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</si>
  <si>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</si>
  <si>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</si>
  <si>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</si>
  <si>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</si>
  <si>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</si>
  <si>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</si>
  <si>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</si>
  <si>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</si>
  <si>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</si>
  <si>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</si>
  <si>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</si>
  <si>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</si>
  <si>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</si>
  <si>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</si>
  <si>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</si>
  <si>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</si>
  <si>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</si>
  <si>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</si>
  <si>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</si>
  <si>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</si>
  <si>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</si>
  <si>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</si>
  <si>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</si>
  <si>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</si>
  <si>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</si>
  <si>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</si>
  <si>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</si>
  <si>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</si>
  <si>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</si>
  <si>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</si>
  <si>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</si>
  <si>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</si>
  <si>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</si>
  <si>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</si>
  <si>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</si>
  <si>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</si>
  <si>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</si>
  <si>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</si>
  <si>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</si>
  <si>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</si>
  <si>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</si>
  <si>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</si>
  <si>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</si>
  <si>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</si>
  <si>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</si>
  <si>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</si>
  <si>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</si>
  <si>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</si>
  <si>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</si>
  <si>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</si>
  <si>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</si>
  <si>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</si>
  <si>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</si>
  <si>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</si>
  <si>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</si>
  <si>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</si>
  <si>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</si>
  <si>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</si>
  <si>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</si>
  <si>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</si>
  <si>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</si>
  <si>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</si>
  <si>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</si>
  <si>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</si>
  <si>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</si>
  <si>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</si>
  <si>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</si>
  <si>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</si>
  <si>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</si>
  <si>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</si>
  <si>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</si>
  <si>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</si>
  <si>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</si>
  <si>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</si>
  <si>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</si>
  <si>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</si>
  <si>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</si>
  <si>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</si>
  <si>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</si>
  <si>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</si>
  <si>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</si>
  <si>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</si>
  <si>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</si>
  <si>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</si>
  <si>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</si>
  <si>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</si>
  <si>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</si>
  <si>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</si>
  <si>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</si>
  <si>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</si>
  <si>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</si>
  <si>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</si>
  <si>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</si>
  <si>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</si>
  <si>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</si>
  <si>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</si>
  <si>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</si>
  <si>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</si>
  <si>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</si>
  <si>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</si>
  <si>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</si>
  <si>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</si>
  <si>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</si>
  <si>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</si>
  <si>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</si>
  <si>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</si>
  <si>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</si>
  <si>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</si>
  <si>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</si>
  <si>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</si>
  <si>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</si>
  <si>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</si>
  <si>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</si>
  <si>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</si>
  <si>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</si>
  <si>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</si>
  <si>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</si>
  <si>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</si>
  <si>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</si>
  <si>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</si>
  <si>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</si>
  <si>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</si>
  <si>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</si>
  <si>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</si>
  <si>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</si>
  <si>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</si>
  <si>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</si>
  <si>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</si>
  <si>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</si>
  <si>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</si>
  <si>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</si>
  <si>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</si>
  <si>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</si>
  <si>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</si>
  <si>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</si>
  <si>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</si>
  <si>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</si>
  <si>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</si>
  <si>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</si>
  <si>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</si>
  <si>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</si>
  <si>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</si>
  <si>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</si>
  <si>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</si>
  <si>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</si>
  <si>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</si>
  <si>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</si>
  <si>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</si>
  <si>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</si>
  <si>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</si>
  <si>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</si>
  <si>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</si>
  <si>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</si>
  <si>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</si>
  <si>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</si>
  <si>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</si>
  <si>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</si>
  <si>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</si>
  <si>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</si>
  <si>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</si>
  <si>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</si>
  <si>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</si>
  <si>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</si>
  <si>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</si>
  <si>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</si>
  <si>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</si>
  <si>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</si>
  <si>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</si>
  <si>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</si>
  <si>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</si>
  <si>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</si>
  <si>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</si>
  <si>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</si>
  <si>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</si>
  <si>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</si>
  <si>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</si>
  <si>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</si>
  <si>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</si>
  <si>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</si>
  <si>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</si>
  <si>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</si>
  <si>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</si>
  <si>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</si>
  <si>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</si>
  <si>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</si>
  <si>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</si>
  <si>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</si>
  <si>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</si>
  <si>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</si>
  <si>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</si>
  <si>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</si>
  <si>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</si>
  <si>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</si>
  <si>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</si>
  <si>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</si>
  <si>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</si>
  <si>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</si>
  <si>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</si>
  <si>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</si>
  <si>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</si>
  <si>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</si>
  <si>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</si>
  <si>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</si>
  <si>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</si>
  <si>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</si>
  <si>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</si>
  <si>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</si>
  <si>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</si>
  <si>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</si>
  <si>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</si>
  <si>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</si>
  <si>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</si>
  <si>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</si>
  <si>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</si>
  <si>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</si>
  <si>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</si>
  <si>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</si>
  <si>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</si>
  <si>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</si>
  <si>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</si>
  <si>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</si>
  <si>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</si>
  <si>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</si>
  <si>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</si>
  <si>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</si>
  <si>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</si>
  <si>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</si>
  <si>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</si>
  <si>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</si>
  <si>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</si>
  <si>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</si>
  <si>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</si>
  <si>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</si>
  <si>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</si>
  <si>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</si>
  <si>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</si>
  <si>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</si>
  <si>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</si>
  <si>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</si>
  <si>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</si>
  <si>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</si>
  <si>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</si>
  <si>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</si>
  <si>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</si>
  <si>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</si>
  <si>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</si>
  <si>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</si>
  <si>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</si>
  <si>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</si>
  <si>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</si>
  <si>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</si>
  <si>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</si>
  <si>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</si>
  <si>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</si>
  <si>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</si>
  <si>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</si>
  <si>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</si>
  <si>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</si>
  <si>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</si>
  <si>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</si>
  <si>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</si>
  <si>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</si>
  <si>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</si>
  <si>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</si>
  <si>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</si>
  <si>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</si>
  <si>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</si>
  <si>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</si>
  <si>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</si>
  <si>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</si>
  <si>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</si>
  <si>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</si>
  <si>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</si>
  <si>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</si>
  <si>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</si>
  <si>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</si>
  <si>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</si>
  <si>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</si>
  <si>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</si>
  <si>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</si>
  <si>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</si>
  <si>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</si>
  <si>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</si>
  <si>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</si>
  <si>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</si>
  <si>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</si>
  <si>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</si>
  <si>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</si>
  <si>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</si>
  <si>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</si>
  <si>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</si>
  <si>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</si>
  <si>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</si>
  <si>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</si>
  <si>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</si>
  <si>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</si>
  <si>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</si>
  <si>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</si>
  <si>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</si>
  <si>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</si>
  <si>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</si>
  <si>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</si>
  <si>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</si>
  <si>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</si>
  <si>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</si>
  <si>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</si>
  <si>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</si>
  <si>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</si>
  <si>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</si>
  <si>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</si>
  <si>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</si>
  <si>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</si>
  <si>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</si>
  <si>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</si>
  <si>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</si>
  <si>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</si>
  <si>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</si>
  <si>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</si>
  <si>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</si>
  <si>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</si>
  <si>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</si>
  <si>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</si>
  <si>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</si>
  <si>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</si>
  <si>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</si>
  <si>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</si>
  <si>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</si>
  <si>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</si>
  <si>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</si>
  <si>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</si>
  <si>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</si>
  <si>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</si>
  <si>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</si>
  <si>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</si>
  <si>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</si>
  <si>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</si>
  <si>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</si>
  <si>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</si>
  <si>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</si>
  <si>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</si>
  <si>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</si>
  <si>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</si>
  <si>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</si>
  <si>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</si>
  <si>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</si>
  <si>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</si>
  <si>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</si>
  <si>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</si>
  <si>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</si>
  <si>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</si>
  <si>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</si>
  <si>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</si>
  <si>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</si>
  <si>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</si>
  <si>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</si>
  <si>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</si>
  <si>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</si>
  <si>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</si>
  <si>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</si>
  <si>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</si>
  <si>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</si>
  <si>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</si>
  <si>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</si>
  <si>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</si>
  <si>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</si>
  <si>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</si>
  <si>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</si>
  <si>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</si>
  <si>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</si>
  <si>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</si>
  <si>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</si>
  <si>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</si>
  <si>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</si>
  <si>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</si>
  <si>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</si>
  <si>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</si>
  <si>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</si>
  <si>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</si>
  <si>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</si>
  <si>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</si>
  <si>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</si>
  <si>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</si>
  <si>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</si>
  <si>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</si>
  <si>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</si>
  <si>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</si>
  <si>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</si>
  <si>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</si>
  <si>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</si>
  <si>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</si>
  <si>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</si>
  <si>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</si>
  <si>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</si>
  <si>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</si>
  <si>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</si>
  <si>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</si>
  <si>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</si>
  <si>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</si>
  <si>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</si>
  <si>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</si>
  <si>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</si>
  <si>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</si>
  <si>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</si>
  <si>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</si>
  <si>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</si>
  <si>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</si>
  <si>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</si>
  <si>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</si>
  <si>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</si>
  <si>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</si>
  <si>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</si>
  <si>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</si>
  <si>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</si>
  <si>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</si>
  <si>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</si>
  <si>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</si>
  <si>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</si>
  <si>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</si>
  <si>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</si>
  <si>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</si>
  <si>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</si>
  <si>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</si>
  <si>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</si>
  <si>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</si>
  <si>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</si>
  <si>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</si>
  <si>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</si>
  <si>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</si>
  <si>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</si>
  <si>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</si>
  <si>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</si>
  <si>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</si>
  <si>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</si>
  <si>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</si>
  <si>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</si>
  <si>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</si>
  <si>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</si>
  <si>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</si>
  <si>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</si>
  <si>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</si>
  <si>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</si>
  <si>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</si>
  <si>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</si>
  <si>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</si>
  <si>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</si>
  <si>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</si>
  <si>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</si>
  <si>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</si>
  <si>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</si>
  <si>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</si>
  <si>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</si>
  <si>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</si>
  <si>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</si>
  <si>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</si>
  <si>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</si>
  <si>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</si>
  <si>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</si>
  <si>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</si>
  <si>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</si>
  <si>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</si>
  <si>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</si>
  <si>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</si>
  <si>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</si>
  <si>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</si>
  <si>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</si>
  <si>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</si>
  <si>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</si>
  <si>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</si>
  <si>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</si>
  <si>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</si>
  <si>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</si>
  <si>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</si>
  <si>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</si>
  <si>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</si>
  <si>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</si>
  <si>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</si>
  <si>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</si>
  <si>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</si>
  <si>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</si>
  <si>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</si>
  <si>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</si>
  <si>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</si>
  <si>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</si>
  <si>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</si>
  <si>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</si>
  <si>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</si>
  <si>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</si>
  <si>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</si>
  <si>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</si>
  <si>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</si>
  <si>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</si>
  <si>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</si>
  <si>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</si>
  <si>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</si>
  <si>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</si>
  <si>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</si>
  <si>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</si>
  <si>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</si>
  <si>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</si>
  <si>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</si>
  <si>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</si>
  <si>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</si>
  <si>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</si>
  <si>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</si>
  <si>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</si>
  <si>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</si>
  <si>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</si>
  <si>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</si>
  <si>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</si>
  <si>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</si>
  <si>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</si>
  <si>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</si>
  <si>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</si>
  <si>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</si>
  <si>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</si>
  <si>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</si>
  <si>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</si>
  <si>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</si>
  <si>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</si>
  <si>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</si>
  <si>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</si>
  <si>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</si>
  <si>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</si>
  <si>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</si>
  <si>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</si>
  <si>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</si>
  <si>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</si>
  <si>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</si>
  <si>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</si>
  <si>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</si>
  <si>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</si>
  <si>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</si>
  <si>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</si>
  <si>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</si>
  <si>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</si>
  <si>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</si>
  <si>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</si>
  <si>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</si>
  <si>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</si>
  <si>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</si>
  <si>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</si>
  <si>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</si>
  <si>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</si>
  <si>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</si>
  <si>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</si>
  <si>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</si>
  <si>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</si>
  <si>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</si>
  <si>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</si>
  <si>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</si>
  <si>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</si>
  <si>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</si>
  <si>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</si>
  <si>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</si>
  <si>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</si>
  <si>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</si>
  <si>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</si>
  <si>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</si>
  <si>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</si>
  <si>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</si>
  <si>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</si>
  <si>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</si>
  <si>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</si>
  <si>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</si>
  <si>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</si>
  <si>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</si>
  <si>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</si>
  <si>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</si>
  <si>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</si>
  <si>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</si>
  <si>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</si>
  <si>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</si>
  <si>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</si>
  <si>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</si>
  <si>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</si>
  <si>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</si>
  <si>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</si>
  <si>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</si>
  <si>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</si>
  <si>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</si>
  <si>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</si>
  <si>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</si>
  <si>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</si>
  <si>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</si>
  <si>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</si>
  <si>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</si>
  <si>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</si>
  <si>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</si>
  <si>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</si>
  <si>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</si>
  <si>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</si>
  <si>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</si>
  <si>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</si>
  <si>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</si>
  <si>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</si>
  <si>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</si>
  <si>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</si>
  <si>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</si>
  <si>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</si>
  <si>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</si>
  <si>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</si>
  <si>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</si>
  <si>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</si>
  <si>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</si>
  <si>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</si>
  <si>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</si>
  <si>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</si>
  <si>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</si>
  <si>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</si>
  <si>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</si>
  <si>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</si>
  <si>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</si>
  <si>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</si>
  <si>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</si>
  <si>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</si>
  <si>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</si>
  <si>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</si>
  <si>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</si>
  <si>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</si>
  <si>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</si>
  <si>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</si>
  <si>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</si>
  <si>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</si>
  <si>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</si>
  <si>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</si>
  <si>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</si>
  <si>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</si>
  <si>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</si>
  <si>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</si>
  <si>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</si>
  <si>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</si>
  <si>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</si>
  <si>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</si>
  <si>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</si>
  <si>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</si>
  <si>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</si>
  <si>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</si>
  <si>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</si>
  <si>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</si>
  <si>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</si>
  <si>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</si>
  <si>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</si>
  <si>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</si>
  <si>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</si>
  <si>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</si>
  <si>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</si>
  <si>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</si>
  <si>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</si>
  <si>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</si>
  <si>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</si>
  <si>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</si>
  <si>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</si>
  <si>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</si>
  <si>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</si>
  <si>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</si>
  <si>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</si>
  <si>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</si>
  <si>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</si>
  <si>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</si>
  <si>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</si>
  <si>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</si>
  <si>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</si>
  <si>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</si>
  <si>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</si>
  <si>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</si>
  <si>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</si>
  <si>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</si>
  <si>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</si>
  <si>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</si>
  <si>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</si>
  <si>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</si>
  <si>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</si>
  <si>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</si>
  <si>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</si>
  <si>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</si>
  <si>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</si>
  <si>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</si>
  <si>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</si>
  <si>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</si>
  <si>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</si>
  <si>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</si>
  <si>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</si>
  <si>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</si>
  <si>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</si>
  <si>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</si>
  <si>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</si>
  <si>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</si>
  <si>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</si>
  <si>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</si>
  <si>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</si>
  <si>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</si>
  <si>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</si>
  <si>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</si>
  <si>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</si>
  <si>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</si>
  <si>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</si>
  <si>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</si>
  <si>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</si>
  <si>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</si>
  <si>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</si>
  <si>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</si>
  <si>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</si>
  <si>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</si>
  <si>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</si>
  <si>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</si>
  <si>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</si>
  <si>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</si>
  <si>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</si>
  <si>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</si>
  <si>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</si>
  <si>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</si>
  <si>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</si>
  <si>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</si>
  <si>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</si>
  <si>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</si>
  <si>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</si>
  <si>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</si>
  <si>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</si>
  <si>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</si>
  <si>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</si>
  <si>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</si>
  <si>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</si>
  <si>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</si>
  <si>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</si>
  <si>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</si>
  <si>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</si>
  <si>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</si>
  <si>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</si>
  <si>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</si>
  <si>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</si>
  <si>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</si>
  <si>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</si>
  <si>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</si>
  <si>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</si>
  <si>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</si>
  <si>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</si>
  <si>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</si>
  <si>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</si>
  <si>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</si>
  <si>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</si>
  <si>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</si>
  <si>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</si>
  <si>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</si>
  <si>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</si>
  <si>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</si>
  <si>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</si>
  <si>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</si>
  <si>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</si>
  <si>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</si>
  <si>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</si>
  <si>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</si>
  <si>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</si>
  <si>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</si>
  <si>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</si>
  <si>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</si>
  <si>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</si>
  <si>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</si>
  <si>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</si>
  <si>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</si>
  <si>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</si>
  <si>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</si>
  <si>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</si>
  <si>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</si>
  <si>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</si>
  <si>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</si>
  <si>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</si>
  <si>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</si>
  <si>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</si>
  <si>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</si>
  <si>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</si>
  <si>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</si>
  <si>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</si>
  <si>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</si>
  <si>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</si>
  <si>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</si>
  <si>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</si>
  <si>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</si>
  <si>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</si>
  <si>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</si>
  <si>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</si>
  <si>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</si>
  <si>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</si>
  <si>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</si>
  <si>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</si>
  <si>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</si>
  <si>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</si>
  <si>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</si>
  <si>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</si>
  <si>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</si>
  <si>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</si>
  <si>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</si>
  <si>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</si>
  <si>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</si>
  <si>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</si>
  <si>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</si>
  <si>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</si>
  <si>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</si>
  <si>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</si>
  <si>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</si>
  <si>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</si>
  <si>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</si>
  <si>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</si>
  <si>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</si>
  <si>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</si>
  <si>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</si>
  <si>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</si>
  <si>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</si>
  <si>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</si>
  <si>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</si>
  <si>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</si>
  <si>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</si>
  <si>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</si>
  <si>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</si>
  <si>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</si>
  <si>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</si>
  <si>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</si>
  <si>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</si>
  <si>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</si>
  <si>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</si>
  <si>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</si>
  <si>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</si>
  <si>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</si>
  <si>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</si>
  <si>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</si>
  <si>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</si>
  <si>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</si>
  <si>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</si>
  <si>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</si>
  <si>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</si>
  <si>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</si>
  <si>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</si>
  <si>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</si>
  <si>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</si>
  <si>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</si>
  <si>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</si>
  <si>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</si>
  <si>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</si>
  <si>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</si>
  <si>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</si>
  <si>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</si>
  <si>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</si>
  <si>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</si>
  <si>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</si>
  <si>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</si>
  <si>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</si>
  <si>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</si>
  <si>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</si>
  <si>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</si>
  <si>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</si>
  <si>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</si>
  <si>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</si>
  <si>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</si>
  <si>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</si>
  <si>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</si>
  <si>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</si>
  <si>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</si>
  <si>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</si>
  <si>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</si>
  <si>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</si>
  <si>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</si>
  <si>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</si>
  <si>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</si>
  <si>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</si>
  <si>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</si>
  <si>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</si>
  <si>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</si>
  <si>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</si>
  <si>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</si>
  <si>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</si>
  <si>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</si>
  <si>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</si>
  <si>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</si>
  <si>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</si>
  <si>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</si>
  <si>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</si>
  <si>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</si>
  <si>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</si>
  <si>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</si>
  <si>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</si>
  <si>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</si>
  <si>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</si>
  <si>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</si>
  <si>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</si>
  <si>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</si>
  <si>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</si>
  <si>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</si>
  <si>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</si>
  <si>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</si>
  <si>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</si>
  <si>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</si>
  <si>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</si>
  <si>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</si>
  <si>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</si>
  <si>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</si>
  <si>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</si>
  <si>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</si>
  <si>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</si>
  <si>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</si>
  <si>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</si>
  <si>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</si>
  <si>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</si>
  <si>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</si>
  <si>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</si>
  <si>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</si>
  <si>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</si>
  <si>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</si>
  <si>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</si>
  <si>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</si>
  <si>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</si>
  <si>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</si>
  <si>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</si>
  <si>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</si>
  <si>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</si>
  <si>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</si>
  <si>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</si>
  <si>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</si>
  <si>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</si>
  <si>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</si>
  <si>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</si>
  <si>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</si>
  <si>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</si>
  <si>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</si>
  <si>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</si>
  <si>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</si>
  <si>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</si>
  <si>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</si>
  <si>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</si>
  <si>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</si>
  <si>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</si>
  <si>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</si>
  <si>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</si>
  <si>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</si>
  <si>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</si>
  <si>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</si>
  <si>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</si>
  <si>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</si>
  <si>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</si>
  <si>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</si>
  <si>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</si>
  <si>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</si>
  <si>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</si>
  <si>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</si>
  <si>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</si>
  <si>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</si>
  <si>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</si>
  <si>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</si>
  <si>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</si>
  <si>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</si>
  <si>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</si>
  <si>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</si>
  <si>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</si>
  <si>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</si>
  <si>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</si>
  <si>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</si>
  <si>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</si>
  <si>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</si>
  <si>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</si>
  <si>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</si>
  <si>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</si>
  <si>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</si>
  <si>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</si>
  <si>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</si>
  <si>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</si>
  <si>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</si>
  <si>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</si>
  <si>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</si>
  <si>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</si>
  <si>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</si>
  <si>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</si>
  <si>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</si>
  <si>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</si>
  <si>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</si>
  <si>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</si>
  <si>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</si>
  <si>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</si>
  <si>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</si>
  <si>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</si>
  <si>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</si>
  <si>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</si>
  <si>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</si>
  <si>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</si>
  <si>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</si>
  <si>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</si>
  <si>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</si>
  <si>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</si>
  <si>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</si>
  <si>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</si>
  <si>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</si>
  <si>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</si>
  <si>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</si>
  <si>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</si>
  <si>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</si>
  <si>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</si>
  <si>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</si>
  <si>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</si>
  <si>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</si>
  <si>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</si>
  <si>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</si>
  <si>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</si>
  <si>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</si>
  <si>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</si>
  <si>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</si>
  <si>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</si>
  <si>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</si>
  <si>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</si>
  <si>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</si>
  <si>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</si>
  <si>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</si>
  <si>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</si>
  <si>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</si>
  <si>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</si>
  <si>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</si>
  <si>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</si>
  <si>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</si>
  <si>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</si>
  <si>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</si>
  <si>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</si>
  <si>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</si>
  <si>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</si>
  <si>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</si>
  <si>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</si>
  <si>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</si>
  <si>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</si>
  <si>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</si>
  <si>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</si>
  <si>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</si>
  <si>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</si>
  <si>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</si>
  <si>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</si>
  <si>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</si>
  <si>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</si>
  <si>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</si>
  <si>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</si>
  <si>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</si>
  <si>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</si>
  <si>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</si>
  <si>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</si>
  <si>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</si>
  <si>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</si>
  <si>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</si>
  <si>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</si>
  <si>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</si>
  <si>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</si>
  <si>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</si>
  <si>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</si>
  <si>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</si>
  <si>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</si>
  <si>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</si>
  <si>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</si>
  <si>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</si>
  <si>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</si>
  <si>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</si>
  <si>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</si>
  <si>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</si>
  <si>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</si>
  <si>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</si>
  <si>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</si>
  <si>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</si>
  <si>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</si>
  <si>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</si>
  <si>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</si>
  <si>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</si>
  <si>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</si>
  <si>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</si>
  <si>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</si>
  <si>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</si>
  <si>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</si>
  <si>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</si>
  <si>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</si>
  <si>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</si>
  <si>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</si>
  <si>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</si>
  <si>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</si>
  <si>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</si>
  <si>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</si>
  <si>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</si>
  <si>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</si>
  <si>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</si>
  <si>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</si>
  <si>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</si>
  <si>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</si>
  <si>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</si>
  <si>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</si>
  <si>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</si>
  <si>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</si>
  <si>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</si>
  <si>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</si>
  <si>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</si>
  <si>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</si>
  <si>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</si>
  <si>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</si>
  <si>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</si>
  <si>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</si>
  <si>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</si>
  <si>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</si>
  <si>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</si>
  <si>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</si>
  <si>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</si>
  <si>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</si>
  <si>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</si>
  <si>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</si>
  <si>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</si>
  <si>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</si>
  <si>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</si>
  <si>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</si>
  <si>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</si>
  <si>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</si>
  <si>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</si>
  <si>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</si>
  <si>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</si>
  <si>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</si>
  <si>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</si>
  <si>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</si>
  <si>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</si>
  <si>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</si>
  <si>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</si>
  <si>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</si>
  <si>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</si>
  <si>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</si>
  <si>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</si>
  <si>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</si>
  <si>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</si>
  <si>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</si>
  <si>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</si>
  <si>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</si>
  <si>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</si>
  <si>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</si>
  <si>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</si>
  <si>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</si>
  <si>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</si>
  <si>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</si>
  <si>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</si>
  <si>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</si>
  <si>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</si>
  <si>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</si>
  <si>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</si>
  <si>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</si>
  <si>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</si>
  <si>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</si>
  <si>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</si>
  <si>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</si>
  <si>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</si>
  <si>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</si>
  <si>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</si>
  <si>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</si>
  <si>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</si>
  <si>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</si>
  <si>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</si>
  <si>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</si>
  <si>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</si>
  <si>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</si>
  <si>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</si>
  <si>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</si>
  <si>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</si>
  <si>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</si>
  <si>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</si>
  <si>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</si>
  <si>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</si>
  <si>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</si>
  <si>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</si>
  <si>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</si>
  <si>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</si>
  <si>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</si>
  <si>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</si>
  <si>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</si>
  <si>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</si>
  <si>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</si>
  <si>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</si>
  <si>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</si>
  <si>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</si>
  <si>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</si>
  <si>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</si>
  <si>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</si>
  <si>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</si>
  <si>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</si>
  <si>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</si>
  <si>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</si>
  <si>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</si>
  <si>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</si>
  <si>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</si>
  <si>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</si>
  <si>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</si>
  <si>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</si>
  <si>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</si>
  <si>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</si>
  <si>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</si>
  <si>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</si>
  <si>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</si>
  <si>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</si>
  <si>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</si>
  <si>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</si>
  <si>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</si>
  <si>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</si>
  <si>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</si>
  <si>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</si>
  <si>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</si>
  <si>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</si>
  <si>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</si>
  <si>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</si>
  <si>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</si>
  <si>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</si>
  <si>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</si>
  <si>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</si>
  <si>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</si>
  <si>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</si>
  <si>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</si>
  <si>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</si>
  <si>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</si>
  <si>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</si>
  <si>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</si>
  <si>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</si>
  <si>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</si>
  <si>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</si>
  <si>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</si>
  <si>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</si>
  <si>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</si>
  <si>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</si>
  <si>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</si>
  <si>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</si>
  <si>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</si>
  <si>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</si>
  <si>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</si>
  <si>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</si>
  <si>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</si>
  <si>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</si>
  <si>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</si>
  <si>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</si>
  <si>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</si>
  <si>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</si>
  <si>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</si>
  <si>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</si>
  <si>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</si>
  <si>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</si>
  <si>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</si>
  <si>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</si>
  <si>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</si>
  <si>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</si>
  <si>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</si>
  <si>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</si>
  <si>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</si>
  <si>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</si>
  <si>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</si>
  <si>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</si>
  <si>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</si>
  <si>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</si>
  <si>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</si>
  <si>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</si>
  <si>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</si>
  <si>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</si>
  <si>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</si>
  <si>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</si>
  <si>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</si>
  <si>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</si>
  <si>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</si>
  <si>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</si>
  <si>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</si>
  <si>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</si>
  <si>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</si>
  <si>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</si>
  <si>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</si>
  <si>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</si>
  <si>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</si>
  <si>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</si>
  <si>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</si>
  <si>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</si>
  <si>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</si>
  <si>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</si>
  <si>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</si>
  <si>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</si>
  <si>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</si>
  <si>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</si>
  <si>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</si>
  <si>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</si>
  <si>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</si>
  <si>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</si>
  <si>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</si>
  <si>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</si>
  <si>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</si>
  <si>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</si>
  <si>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</si>
  <si>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</si>
  <si>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</si>
  <si>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</si>
  <si>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</si>
  <si>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</si>
  <si>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</si>
  <si>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</si>
  <si>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</si>
  <si>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</si>
  <si>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</si>
  <si>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</si>
  <si>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</si>
  <si>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</si>
  <si>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</si>
  <si>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</si>
  <si>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</si>
  <si>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</si>
  <si>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</si>
  <si>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</si>
  <si>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</si>
  <si>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</si>
  <si>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</si>
  <si>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</si>
  <si>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</si>
  <si>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</si>
  <si>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</si>
  <si>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</si>
  <si>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</si>
  <si>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</si>
  <si>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</si>
  <si>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</si>
  <si>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</si>
  <si>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</si>
  <si>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</si>
  <si>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</si>
  <si>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</si>
  <si>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</si>
  <si>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</si>
  <si>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</si>
  <si>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</si>
  <si>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</si>
  <si>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</si>
  <si>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</si>
  <si>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</si>
  <si>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</si>
  <si>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</si>
  <si>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</si>
  <si>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</si>
  <si>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</si>
  <si>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</si>
  <si>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</si>
  <si>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</si>
  <si>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</si>
  <si>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</si>
  <si>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</si>
  <si>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</si>
  <si>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</si>
  <si>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</si>
  <si>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</si>
  <si>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</si>
  <si>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</si>
  <si>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</si>
  <si>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</si>
  <si>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</si>
  <si>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</si>
  <si>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</si>
  <si>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</si>
  <si>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</si>
  <si>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</si>
  <si>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</si>
  <si>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</si>
  <si>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</si>
  <si>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</si>
  <si>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</si>
  <si>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</si>
  <si>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</si>
  <si>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</si>
  <si>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</si>
  <si>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</si>
  <si>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</si>
  <si>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</si>
  <si>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</si>
  <si>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</si>
  <si>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</si>
  <si>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</si>
  <si>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</si>
  <si>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</si>
  <si>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</si>
  <si>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</si>
  <si>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</si>
  <si>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</si>
  <si>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</si>
  <si>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</si>
  <si>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</si>
  <si>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</si>
  <si>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</si>
  <si>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</si>
  <si>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</si>
  <si>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</si>
  <si>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</si>
  <si>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</si>
  <si>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</si>
  <si>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</si>
  <si>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</si>
  <si>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</si>
  <si>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</si>
  <si>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</si>
  <si>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</si>
  <si>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</si>
  <si>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</si>
  <si>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</si>
  <si>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</si>
  <si>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</si>
  <si>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</si>
  <si>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</si>
  <si>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</si>
  <si>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</si>
  <si>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</si>
  <si>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</si>
  <si>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</si>
  <si>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</si>
  <si>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</si>
  <si>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</si>
  <si>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</si>
  <si>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</si>
  <si>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</si>
  <si>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</si>
  <si>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</si>
  <si>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</si>
  <si>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</si>
  <si>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</si>
  <si>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</si>
  <si>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</si>
  <si>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</si>
  <si>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</si>
  <si>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</si>
  <si>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</si>
  <si>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</si>
  <si>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</si>
  <si>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</si>
  <si>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</si>
  <si>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</si>
  <si>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</si>
  <si>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</si>
  <si>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</si>
  <si>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</si>
  <si>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</si>
  <si>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</si>
  <si>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</si>
  <si>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</si>
  <si>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</si>
  <si>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</si>
  <si>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</si>
  <si>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</si>
  <si>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</si>
  <si>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</si>
  <si>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</si>
  <si>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</si>
  <si>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</si>
  <si>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</si>
  <si>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</si>
  <si>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</si>
  <si>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</si>
  <si>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</si>
  <si>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</si>
  <si>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</si>
  <si>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</si>
  <si>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</si>
  <si>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</si>
  <si>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</si>
  <si>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</si>
  <si>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</si>
  <si>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</si>
  <si>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</si>
  <si>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</si>
  <si>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</si>
  <si>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</si>
  <si>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</si>
  <si>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</si>
  <si>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</si>
  <si>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</si>
  <si>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</si>
  <si>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</si>
  <si>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</si>
  <si>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</si>
  <si>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</si>
  <si>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</si>
  <si>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</si>
  <si>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</si>
  <si>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</si>
  <si>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</si>
  <si>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</si>
  <si>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</si>
  <si>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</si>
  <si>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</si>
  <si>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</si>
  <si>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</si>
  <si>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</si>
  <si>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</si>
  <si>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</si>
  <si>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</si>
  <si>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</si>
  <si>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</si>
  <si>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</si>
  <si>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</si>
  <si>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</si>
  <si>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</si>
  <si>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</si>
  <si>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</si>
  <si>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</si>
  <si>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</si>
  <si>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</si>
  <si>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</si>
  <si>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</si>
  <si>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</si>
  <si>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</si>
  <si>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</si>
  <si>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</si>
  <si>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</si>
  <si>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</si>
  <si>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</si>
  <si>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</si>
  <si>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</si>
  <si>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</si>
  <si>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</si>
  <si>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</si>
  <si>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</si>
  <si>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</si>
  <si>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</si>
  <si>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</si>
  <si>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</si>
  <si>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</si>
  <si>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</si>
  <si>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</si>
  <si>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</si>
  <si>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</si>
  <si>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</si>
  <si>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</si>
  <si>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</si>
  <si>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</si>
  <si>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</si>
  <si>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</si>
  <si>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</si>
  <si>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</si>
  <si>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</si>
  <si>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</si>
  <si>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</si>
  <si>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</si>
  <si>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</si>
  <si>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</si>
  <si>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</si>
  <si>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</si>
  <si>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</si>
  <si>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</si>
  <si>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</si>
  <si>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</si>
  <si>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</si>
  <si>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</si>
  <si>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</si>
  <si>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</si>
  <si>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</si>
  <si>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</si>
  <si>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</si>
  <si>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</si>
  <si>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</si>
  <si>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</si>
  <si>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</si>
  <si>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</si>
  <si>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</si>
  <si>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</si>
  <si>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</si>
  <si>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</si>
  <si>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</si>
  <si>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</si>
  <si>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</si>
  <si>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</si>
  <si>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</si>
  <si>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</si>
  <si>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</si>
  <si>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</si>
  <si>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</si>
  <si>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</si>
  <si>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</si>
  <si>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</si>
  <si>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</si>
  <si>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</si>
  <si>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</si>
  <si>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</si>
  <si>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</si>
  <si>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</si>
  <si>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</si>
  <si>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</si>
  <si>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</si>
  <si>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</si>
  <si>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</si>
  <si>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</si>
  <si>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</si>
  <si>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</si>
  <si>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</si>
  <si>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</si>
  <si>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</si>
  <si>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</si>
  <si>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</si>
  <si>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</si>
  <si>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</si>
  <si>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</si>
  <si>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</si>
  <si>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</si>
  <si>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</si>
  <si>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</si>
  <si>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</si>
  <si>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</si>
  <si>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</si>
  <si>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</si>
  <si>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</si>
  <si>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</si>
  <si>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</si>
  <si>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</si>
  <si>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</si>
  <si>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</si>
  <si>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</si>
  <si>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</si>
  <si>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</si>
  <si>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</si>
  <si>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</si>
  <si>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</si>
  <si>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</si>
  <si>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</si>
  <si>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</si>
  <si>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</si>
  <si>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</si>
  <si>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</si>
  <si>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</si>
  <si>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</si>
  <si>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</si>
  <si>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</si>
  <si>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</si>
  <si>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</si>
  <si>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</si>
  <si>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</si>
  <si>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</si>
  <si>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</si>
  <si>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</si>
  <si>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</si>
  <si>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</si>
  <si>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</si>
  <si>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</si>
  <si>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</si>
  <si>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</si>
  <si>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</si>
  <si>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</si>
  <si>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</si>
  <si>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</si>
  <si>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</si>
  <si>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</si>
  <si>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</si>
  <si>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</si>
  <si>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</si>
  <si>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</si>
  <si>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</si>
  <si>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</si>
  <si>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</si>
  <si>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</si>
  <si>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</si>
  <si>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</si>
  <si>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</si>
  <si>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</si>
  <si>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</si>
  <si>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</si>
  <si>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</si>
  <si>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</si>
  <si>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</si>
  <si>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</si>
  <si>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</si>
  <si>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</si>
  <si>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</si>
  <si>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</si>
  <si>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</si>
  <si>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</si>
  <si>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</si>
  <si>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</si>
  <si>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</si>
  <si>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</si>
  <si>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</si>
  <si>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</si>
  <si>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</si>
  <si>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</si>
  <si>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</si>
  <si>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</si>
  <si>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</si>
  <si>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</si>
  <si>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</si>
  <si>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</si>
  <si>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</si>
  <si>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</si>
  <si>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</si>
  <si>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</si>
  <si>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</si>
  <si>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</si>
  <si>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</si>
  <si>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</si>
  <si>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</si>
  <si>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</si>
  <si>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</si>
  <si>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</si>
  <si>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</si>
  <si>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</si>
  <si>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</si>
  <si>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</si>
  <si>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</si>
  <si>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</si>
  <si>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</si>
  <si>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</si>
  <si>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</si>
  <si>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</si>
  <si>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</si>
  <si>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</si>
  <si>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</si>
  <si>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</si>
  <si>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</si>
  <si>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</si>
  <si>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</si>
  <si>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</si>
  <si>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</si>
  <si>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</si>
  <si>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</si>
  <si>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</si>
  <si>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</si>
  <si>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</si>
  <si>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</si>
  <si>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</si>
  <si>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</si>
  <si>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</si>
  <si>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</si>
  <si>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</si>
  <si>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</si>
  <si>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</si>
  <si>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</si>
  <si>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</si>
  <si>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</si>
  <si>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</si>
  <si>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</si>
  <si>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</si>
  <si>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</si>
  <si>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</si>
  <si>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</si>
  <si>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</si>
  <si>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</si>
  <si>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</si>
  <si>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</si>
  <si>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</si>
  <si>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</si>
  <si>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</si>
  <si>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</si>
  <si>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</si>
  <si>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</si>
  <si>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</si>
  <si>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</si>
  <si>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</si>
  <si>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</si>
  <si>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</si>
  <si>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</si>
  <si>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</si>
  <si>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</si>
  <si>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</si>
  <si>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</si>
  <si>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</si>
  <si>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</si>
  <si>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</si>
  <si>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</si>
  <si>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</si>
  <si>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</si>
  <si>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</si>
  <si>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</si>
  <si>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</si>
  <si>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</si>
  <si>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</si>
  <si>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</si>
  <si>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</si>
  <si>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</si>
  <si>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</si>
  <si>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</si>
  <si>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</si>
  <si>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</si>
  <si>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</si>
  <si>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</si>
  <si>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</si>
  <si>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</si>
  <si>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</si>
  <si>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</si>
  <si>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</si>
  <si>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</si>
  <si>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</si>
  <si>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</si>
  <si>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</si>
  <si>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</si>
  <si>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</si>
  <si>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</si>
  <si>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</si>
  <si>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</si>
  <si>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</si>
  <si>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</si>
  <si>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</si>
  <si>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</si>
  <si>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</si>
  <si>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</si>
  <si>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</si>
  <si>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</si>
  <si>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</si>
  <si>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</si>
  <si>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</si>
  <si>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</si>
  <si>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</si>
  <si>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</si>
  <si>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</si>
  <si>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</si>
  <si>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</si>
  <si>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</si>
  <si>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</si>
  <si>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</si>
  <si>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</si>
  <si>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</si>
  <si>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</si>
  <si>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</si>
  <si>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</si>
  <si>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</si>
  <si>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</si>
  <si>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</si>
  <si>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</si>
  <si>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</si>
  <si>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</si>
  <si>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</si>
  <si>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</si>
  <si>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</si>
  <si>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</si>
  <si>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</si>
  <si>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</si>
  <si>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</si>
  <si>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</si>
  <si>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</si>
  <si>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</si>
  <si>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</si>
  <si>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</si>
  <si>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</si>
  <si>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</si>
  <si>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</si>
  <si>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</si>
  <si>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</si>
  <si>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</si>
  <si>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</si>
  <si>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</si>
  <si>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</si>
  <si>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</si>
  <si>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</si>
  <si>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</si>
  <si>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</si>
  <si>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</si>
  <si>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</si>
  <si>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</si>
  <si>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</si>
  <si>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</si>
  <si>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</si>
  <si>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</si>
  <si>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</si>
  <si>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</si>
  <si>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</si>
  <si>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</si>
  <si>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</si>
  <si>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</si>
  <si>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</si>
  <si>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</si>
  <si>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</si>
  <si>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</si>
  <si>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</si>
  <si>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</si>
  <si>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</si>
  <si>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</si>
  <si>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</si>
  <si>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</si>
  <si>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</si>
  <si>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</si>
  <si>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</si>
  <si>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</si>
  <si>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</si>
  <si>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</si>
  <si>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</si>
  <si>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</si>
  <si>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</si>
  <si>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</si>
  <si>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</si>
  <si>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</si>
  <si>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</si>
  <si>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</si>
  <si>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</si>
  <si>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</si>
  <si>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</si>
  <si>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</si>
  <si>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</si>
  <si>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</si>
  <si>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</si>
  <si>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</si>
  <si>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</si>
  <si>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</si>
  <si>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</si>
  <si>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</si>
  <si>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</si>
  <si>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</si>
  <si>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</si>
  <si>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</si>
  <si>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</si>
  <si>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</si>
  <si>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</si>
  <si>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</si>
  <si>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</si>
  <si>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</si>
  <si>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</si>
  <si>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</si>
  <si>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</si>
  <si>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</si>
  <si>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</si>
  <si>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</si>
  <si>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</si>
  <si>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</si>
  <si>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</si>
  <si>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</si>
  <si>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</si>
  <si>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</si>
  <si>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</si>
  <si>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</si>
  <si>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</si>
  <si>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</si>
  <si>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</si>
  <si>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</si>
  <si>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</si>
  <si>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</si>
  <si>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</si>
  <si>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</si>
  <si>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</si>
  <si>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</si>
  <si>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</si>
  <si>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</si>
  <si>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</si>
  <si>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</si>
  <si>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</si>
  <si>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</si>
  <si>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</si>
  <si>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</si>
  <si>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</si>
  <si>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</si>
  <si>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</si>
  <si>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</si>
  <si>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</si>
  <si>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</si>
  <si>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</si>
  <si>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</si>
  <si>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</si>
  <si>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</si>
  <si>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</si>
  <si>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</si>
  <si>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</si>
  <si>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</si>
  <si>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</si>
  <si>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</si>
  <si>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</si>
  <si>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</si>
  <si>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</si>
  <si>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</si>
  <si>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</si>
  <si>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</si>
  <si>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</si>
  <si>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</si>
  <si>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</si>
  <si>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</si>
  <si>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</si>
  <si>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</si>
  <si>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</si>
  <si>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</si>
  <si>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</si>
  <si>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</si>
  <si>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</si>
  <si>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</si>
  <si>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</si>
  <si>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</si>
  <si>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</si>
  <si>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</si>
  <si>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</si>
  <si>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</si>
  <si>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</si>
  <si>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</si>
  <si>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</si>
  <si>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</si>
  <si>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</si>
  <si>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</si>
  <si>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</si>
  <si>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</si>
  <si>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</si>
  <si>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</si>
  <si>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</si>
  <si>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</si>
  <si>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</si>
  <si>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</si>
  <si>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</si>
  <si>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</si>
  <si>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</si>
  <si>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</si>
  <si>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</si>
  <si>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</si>
  <si>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</si>
  <si>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</si>
  <si>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</si>
  <si>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</si>
  <si>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</si>
  <si>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</si>
  <si>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</si>
  <si>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</si>
  <si>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</si>
  <si>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</si>
  <si>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</si>
  <si>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</si>
  <si>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</si>
  <si>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</si>
  <si>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</si>
  <si>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</si>
  <si>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</si>
  <si>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</si>
  <si>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</si>
  <si>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</si>
  <si>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</si>
  <si>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</si>
  <si>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</si>
  <si>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</si>
  <si>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</si>
  <si>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</si>
  <si>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</si>
  <si>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</si>
  <si>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</si>
  <si>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</si>
  <si>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</si>
  <si>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</si>
  <si>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</si>
  <si>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</si>
  <si>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</si>
  <si>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</si>
  <si>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</si>
  <si>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</si>
  <si>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</si>
  <si>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</si>
  <si>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</si>
  <si>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</si>
  <si>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</si>
  <si>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</si>
  <si>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</si>
  <si>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</si>
  <si>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</si>
  <si>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</si>
  <si>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</si>
  <si>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</si>
  <si>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</si>
  <si>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</si>
  <si>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</si>
  <si>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</si>
  <si>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</si>
  <si>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</si>
  <si>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</si>
  <si>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</si>
  <si>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</si>
  <si>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</si>
  <si>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</si>
  <si>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</si>
  <si>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</si>
  <si>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</si>
  <si>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</si>
  <si>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</si>
  <si>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</si>
  <si>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</si>
  <si>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</si>
  <si>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</si>
  <si>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</si>
  <si>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</si>
  <si>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</si>
  <si>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</si>
  <si>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</si>
  <si>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</si>
  <si>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</si>
  <si>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</si>
  <si>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</si>
  <si>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</si>
  <si>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</si>
  <si>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</si>
  <si>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</si>
  <si>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</si>
  <si>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</si>
  <si>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</si>
  <si>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</si>
  <si>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</si>
  <si>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</si>
  <si>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</si>
  <si>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</si>
  <si>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</si>
  <si>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</si>
  <si>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</si>
  <si>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</si>
  <si>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</si>
  <si>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</si>
  <si>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</si>
  <si>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</si>
  <si>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</si>
  <si>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</si>
  <si>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</si>
  <si>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</si>
  <si>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</si>
  <si>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</si>
  <si>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</si>
  <si>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</si>
  <si>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</si>
  <si>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</si>
  <si>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</si>
  <si>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</si>
  <si>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</si>
  <si>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</si>
  <si>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</si>
  <si>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</si>
  <si>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</si>
  <si>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</si>
  <si>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</si>
  <si>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</si>
  <si>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</si>
  <si>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</si>
  <si>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</si>
  <si>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</si>
  <si>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</si>
  <si>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</si>
  <si>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</si>
  <si>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</si>
  <si>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</si>
  <si>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</si>
  <si>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</si>
  <si>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</si>
  <si>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</si>
  <si>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</si>
  <si>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</si>
  <si>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</si>
  <si>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</si>
  <si>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</si>
  <si>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</si>
  <si>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</si>
  <si>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</si>
  <si>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</si>
  <si>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</si>
  <si>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</si>
  <si>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</si>
  <si>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</si>
  <si>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</si>
  <si>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</si>
  <si>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</si>
  <si>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</si>
  <si>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</si>
  <si>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</si>
  <si>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</si>
  <si>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</si>
  <si>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</si>
  <si>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</si>
  <si>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</si>
  <si>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</si>
  <si>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</si>
  <si>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</si>
  <si>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</si>
  <si>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</si>
  <si>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</si>
  <si>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</si>
  <si>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</si>
  <si>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</si>
  <si>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</si>
  <si>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</si>
  <si>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</si>
  <si>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</si>
  <si>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</si>
  <si>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</si>
  <si>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</si>
  <si>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</si>
  <si>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</si>
  <si>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</si>
  <si>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</si>
  <si>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</si>
  <si>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</si>
  <si>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</si>
  <si>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</si>
  <si>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</si>
  <si>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</si>
  <si>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</si>
  <si>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</si>
  <si>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</si>
  <si>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</si>
  <si>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</si>
  <si>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</si>
  <si>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</si>
  <si>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</si>
  <si>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</si>
  <si>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</si>
  <si>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</si>
  <si>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</si>
  <si>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</si>
  <si>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</si>
  <si>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</si>
  <si>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</si>
  <si>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</si>
  <si>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</si>
  <si>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</si>
  <si>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</si>
  <si>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</si>
  <si>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</si>
  <si>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</si>
  <si>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</si>
  <si>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</si>
  <si>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</si>
  <si>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</si>
  <si>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</si>
  <si>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</si>
  <si>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</si>
  <si>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</si>
  <si>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</si>
  <si>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</si>
  <si>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</si>
  <si>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</si>
  <si>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</si>
  <si>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</si>
  <si>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</si>
  <si>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</si>
  <si>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</si>
  <si>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</si>
  <si>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</si>
  <si>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</si>
  <si>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</si>
  <si>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</si>
  <si>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</si>
  <si>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</si>
  <si>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</si>
  <si>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</si>
  <si>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</si>
  <si>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</si>
  <si>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</si>
  <si>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</si>
  <si>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</si>
  <si>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</si>
  <si>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</si>
  <si>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</si>
  <si>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</si>
  <si>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</si>
  <si>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</si>
  <si>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</si>
  <si>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</si>
  <si>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</si>
  <si>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</si>
  <si>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</si>
  <si>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</si>
  <si>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</si>
  <si>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</si>
  <si>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</si>
  <si>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</si>
  <si>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</si>
  <si>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</si>
  <si>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</si>
  <si>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</si>
  <si>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</si>
  <si>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</si>
  <si>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</si>
  <si>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</si>
  <si>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</si>
  <si>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</si>
  <si>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</si>
  <si>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</si>
  <si>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</si>
  <si>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</si>
  <si>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</si>
  <si>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</si>
  <si>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</si>
  <si>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</si>
  <si>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</si>
  <si>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</si>
  <si>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</si>
  <si>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</si>
  <si>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</si>
  <si>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</si>
  <si>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</si>
  <si>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</si>
  <si>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</si>
  <si>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</si>
  <si>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</si>
  <si>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</si>
  <si>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</si>
  <si>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</si>
  <si>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</si>
  <si>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</si>
  <si>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</si>
  <si>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</si>
  <si>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</si>
  <si>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</si>
  <si>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</si>
  <si>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</si>
  <si>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</si>
  <si>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</si>
  <si>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</si>
  <si>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</si>
  <si>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</si>
  <si>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</si>
  <si>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</si>
  <si>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</si>
  <si>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</si>
  <si>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</si>
  <si>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</si>
  <si>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</si>
  <si>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</si>
  <si>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</si>
  <si>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</si>
  <si>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</si>
  <si>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</si>
  <si>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</si>
  <si>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</si>
  <si>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</si>
  <si>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</si>
  <si>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</si>
  <si>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</si>
  <si>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</si>
  <si>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</si>
  <si>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</si>
  <si>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</si>
  <si>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</si>
  <si>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</si>
  <si>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</si>
  <si>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</si>
  <si>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</si>
  <si>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</si>
  <si>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</si>
  <si>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</si>
  <si>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</si>
  <si>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</si>
  <si>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</si>
  <si>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</si>
  <si>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</si>
  <si>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</si>
  <si>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</si>
  <si>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</si>
  <si>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</si>
  <si>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</si>
  <si>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</si>
  <si>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</si>
  <si>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</si>
  <si>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</si>
  <si>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</si>
  <si>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</si>
  <si>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</si>
  <si>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</si>
  <si>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</si>
  <si>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</si>
  <si>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</si>
  <si>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</si>
  <si>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</si>
  <si>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</si>
  <si>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</si>
  <si>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</si>
  <si>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</si>
  <si>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</si>
  <si>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</si>
  <si>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</si>
  <si>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</si>
  <si>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</si>
  <si>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</si>
  <si>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</si>
  <si>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</si>
  <si>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</si>
  <si>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</si>
  <si>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</si>
  <si>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</si>
  <si>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</si>
  <si>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</si>
  <si>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</si>
  <si>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</si>
  <si>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</si>
  <si>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</si>
  <si>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</si>
  <si>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</si>
  <si>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</si>
  <si>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</si>
  <si>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</si>
  <si>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</si>
  <si>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</si>
  <si>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</si>
  <si>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</si>
  <si>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</si>
  <si>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</si>
  <si>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</si>
  <si>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</si>
  <si>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</si>
  <si>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</si>
  <si>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</si>
  <si>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</si>
  <si>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</si>
  <si>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</si>
  <si>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</si>
  <si>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</si>
  <si>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</si>
  <si>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</si>
  <si>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</si>
  <si>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</si>
  <si>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</si>
  <si>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</si>
  <si>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</si>
  <si>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</si>
  <si>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</si>
  <si>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</si>
  <si>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</si>
  <si>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</si>
  <si>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</si>
  <si>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</si>
  <si>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</si>
  <si>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</si>
  <si>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</si>
  <si>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</si>
  <si>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</si>
  <si>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</si>
  <si>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</si>
  <si>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</si>
  <si>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</si>
  <si>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</si>
  <si>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</si>
  <si>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</si>
  <si>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</si>
  <si>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</si>
  <si>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</si>
  <si>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</si>
  <si>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</si>
  <si>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</si>
  <si>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</si>
  <si>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</si>
  <si>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</si>
  <si>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</si>
  <si>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</si>
  <si>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</si>
  <si>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</si>
  <si>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</si>
  <si>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</si>
  <si>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</si>
  <si>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</si>
  <si>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</si>
  <si>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</si>
  <si>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</si>
  <si>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</si>
  <si>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</si>
  <si>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</si>
  <si>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</si>
  <si>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</si>
  <si>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</si>
  <si>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</si>
  <si>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</si>
  <si>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</si>
  <si>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</si>
  <si>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</si>
  <si>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</si>
  <si>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</si>
  <si>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</si>
  <si>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</si>
  <si>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</si>
  <si>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</si>
  <si>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</si>
  <si>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</si>
  <si>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</si>
  <si>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</si>
  <si>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</si>
  <si>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</si>
  <si>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</si>
  <si>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</si>
  <si>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</si>
  <si>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</si>
  <si>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</si>
  <si>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</si>
  <si>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</si>
  <si>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</si>
  <si>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</si>
  <si>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</si>
  <si>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</si>
  <si>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</si>
  <si>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</si>
  <si>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</si>
  <si>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</si>
  <si>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</si>
  <si>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</si>
  <si>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</si>
  <si>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</si>
  <si>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</si>
  <si>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</si>
  <si>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</si>
  <si>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</si>
  <si>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</si>
  <si>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</si>
  <si>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</si>
  <si>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</si>
  <si>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</si>
  <si>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</si>
  <si>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</si>
  <si>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</si>
  <si>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</si>
  <si>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</si>
  <si>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</si>
  <si>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</si>
  <si>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</si>
  <si>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</si>
  <si>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</si>
  <si>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</si>
  <si>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</si>
  <si>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</si>
  <si>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</si>
  <si>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</si>
  <si>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</si>
  <si>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</si>
  <si>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</si>
  <si>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</si>
  <si>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</si>
  <si>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</si>
  <si>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</si>
  <si>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</si>
  <si>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</si>
  <si>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</si>
  <si>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</si>
  <si>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</si>
  <si>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</si>
  <si>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</si>
  <si>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</si>
  <si>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</si>
  <si>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</si>
  <si>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</si>
  <si>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</si>
  <si>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</si>
  <si>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</si>
  <si>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</si>
  <si>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</si>
  <si>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</si>
  <si>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</si>
  <si>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</si>
  <si>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</si>
  <si>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</si>
  <si>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</si>
  <si>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</si>
  <si>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</si>
  <si>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</si>
  <si>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</si>
  <si>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</si>
  <si>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</si>
  <si>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</si>
  <si>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</si>
  <si>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</si>
  <si>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</si>
  <si>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</si>
  <si>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</si>
  <si>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</si>
  <si>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</si>
  <si>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</si>
  <si>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</si>
  <si>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</si>
  <si>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</si>
  <si>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</si>
  <si>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</si>
  <si>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</si>
  <si>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</si>
  <si>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</si>
  <si>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</si>
  <si>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</si>
  <si>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</si>
  <si>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</si>
  <si>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</si>
  <si>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</si>
  <si>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</si>
  <si>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</si>
  <si>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</si>
  <si>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</si>
  <si>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</si>
  <si>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</si>
  <si>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</si>
  <si>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</si>
  <si>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</si>
  <si>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</si>
  <si>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</si>
  <si>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</si>
  <si>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</si>
  <si>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</si>
  <si>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</si>
  <si>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</si>
  <si>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</si>
  <si>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</si>
  <si>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</si>
  <si>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</si>
  <si>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</si>
  <si>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</si>
  <si>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</si>
  <si>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</si>
  <si>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</si>
  <si>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</si>
  <si>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</si>
  <si>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</si>
  <si>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</si>
  <si>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</si>
  <si>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</si>
  <si>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</si>
  <si>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</si>
  <si>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</si>
  <si>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</si>
  <si>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</si>
  <si>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</si>
  <si>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</si>
  <si>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</si>
  <si>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</si>
  <si>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</si>
  <si>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</si>
  <si>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</si>
  <si>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</si>
  <si>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</si>
  <si>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</si>
  <si>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</si>
  <si>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</si>
  <si>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</si>
  <si>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</si>
  <si>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</si>
  <si>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</si>
  <si>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</si>
  <si>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</si>
  <si>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</si>
  <si>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</si>
  <si>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</si>
  <si>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</si>
  <si>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</si>
  <si>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</si>
  <si>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</si>
  <si>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</si>
  <si>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</si>
  <si>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</si>
  <si>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</si>
  <si>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</si>
  <si>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</si>
  <si>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</si>
  <si>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</si>
  <si>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</si>
  <si>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</si>
  <si>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</si>
  <si>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</si>
  <si>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</si>
  <si>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</si>
  <si>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</si>
  <si>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</si>
  <si>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</si>
  <si>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</si>
  <si>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</si>
  <si>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</si>
  <si>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</si>
  <si>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</si>
  <si>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</si>
  <si>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</si>
  <si>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</si>
  <si>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</si>
  <si>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</si>
  <si>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</si>
  <si>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</si>
  <si>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</si>
  <si>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</si>
  <si>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</si>
  <si>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</si>
  <si>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</si>
  <si>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</si>
  <si>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</si>
  <si>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</si>
  <si>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</si>
  <si>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</si>
  <si>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</si>
  <si>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</si>
  <si>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</si>
  <si>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</si>
  <si>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</si>
  <si>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</si>
  <si>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</si>
  <si>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</si>
  <si>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</si>
  <si>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</si>
  <si>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</si>
  <si>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</si>
  <si>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</si>
  <si>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</si>
  <si>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</si>
  <si>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</si>
  <si>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</si>
  <si>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</si>
  <si>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</si>
  <si>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</si>
  <si>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</si>
  <si>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</si>
  <si>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</si>
  <si>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</si>
  <si>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</si>
  <si>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</si>
  <si>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</si>
  <si>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</si>
  <si>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</si>
  <si>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</si>
  <si>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</si>
  <si>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</si>
  <si>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</si>
  <si>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</si>
  <si>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</si>
  <si>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</si>
  <si>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</si>
  <si>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</si>
  <si>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</si>
  <si>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</si>
  <si>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</si>
  <si>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</si>
  <si>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</si>
  <si>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</si>
  <si>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</si>
  <si>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</si>
  <si>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</si>
  <si>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</si>
  <si>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</si>
  <si>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</si>
  <si>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</si>
  <si>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</si>
  <si>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</si>
  <si>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</si>
  <si>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</si>
  <si>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</si>
  <si>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</si>
  <si>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</si>
  <si>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</si>
  <si>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</si>
  <si>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</si>
  <si>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</si>
  <si>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</si>
  <si>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</si>
  <si>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</si>
  <si>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</si>
  <si>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</si>
  <si>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</si>
  <si>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</si>
  <si>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</si>
  <si>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</si>
  <si>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</si>
  <si>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</si>
  <si>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</si>
  <si>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</si>
  <si>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</si>
  <si>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</si>
  <si>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</si>
  <si>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</si>
  <si>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</si>
  <si>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</si>
  <si>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</si>
  <si>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</si>
  <si>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</si>
  <si>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</si>
  <si>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</si>
  <si>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</si>
  <si>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</si>
  <si>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</si>
  <si>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</si>
  <si>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</si>
  <si>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</si>
  <si>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</si>
  <si>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</si>
  <si>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</si>
  <si>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</si>
  <si>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</si>
  <si>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</si>
  <si>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</si>
  <si>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</si>
  <si>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</si>
  <si>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</si>
  <si>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</si>
  <si>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</si>
  <si>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</si>
  <si>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</si>
  <si>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</si>
  <si>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</si>
  <si>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</si>
  <si>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</si>
  <si>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</si>
  <si>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</si>
  <si>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</si>
  <si>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</si>
  <si>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</si>
  <si>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</si>
  <si>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</si>
  <si>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</si>
  <si>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</si>
  <si>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</si>
  <si>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</si>
  <si>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</si>
  <si>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</si>
  <si>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</si>
  <si>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</si>
  <si>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</si>
  <si>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</si>
  <si>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</si>
  <si>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</si>
  <si>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</si>
  <si>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</si>
  <si>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</si>
  <si>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</si>
  <si>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</si>
  <si>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</si>
  <si>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</si>
  <si>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</si>
  <si>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</si>
  <si>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</si>
  <si>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</si>
  <si>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</si>
  <si>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</si>
  <si>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</si>
  <si>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</si>
  <si>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</si>
  <si>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</si>
  <si>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</si>
  <si>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</si>
  <si>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</si>
  <si>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</si>
  <si>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</si>
  <si>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</si>
  <si>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</si>
  <si>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</si>
  <si>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</si>
  <si>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</si>
  <si>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</si>
  <si>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</si>
  <si>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</si>
  <si>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</si>
  <si>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</si>
  <si>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</si>
  <si>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</si>
  <si>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</si>
  <si>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</si>
  <si>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</si>
  <si>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</si>
  <si>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</si>
  <si>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</si>
  <si>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</si>
  <si>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</si>
  <si>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</si>
  <si>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</si>
  <si>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</si>
  <si>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</si>
  <si>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</si>
  <si>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</si>
  <si>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</si>
  <si>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</si>
  <si>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</si>
  <si>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</si>
  <si>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</si>
  <si>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</si>
  <si>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</si>
  <si>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</si>
  <si>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</si>
  <si>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</si>
  <si>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</si>
  <si>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</si>
  <si>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</si>
  <si>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</si>
  <si>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</si>
  <si>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</si>
  <si>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</si>
  <si>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</si>
  <si>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</si>
  <si>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</si>
  <si>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</si>
  <si>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</si>
  <si>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</si>
  <si>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</si>
  <si>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</si>
  <si>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</si>
  <si>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</si>
  <si>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</si>
  <si>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</si>
  <si>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</si>
  <si>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</si>
  <si>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</si>
  <si>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</si>
  <si>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</si>
  <si>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</si>
  <si>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</si>
  <si>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</si>
  <si>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</si>
  <si>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</si>
  <si>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</si>
  <si>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</si>
  <si>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</si>
  <si>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</si>
  <si>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</si>
  <si>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</si>
  <si>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</si>
  <si>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</si>
  <si>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</si>
  <si>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</si>
  <si>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</si>
  <si>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</si>
  <si>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</si>
  <si>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</si>
  <si>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</si>
  <si>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</si>
  <si>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</si>
  <si>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</si>
  <si>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</si>
  <si>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</si>
  <si>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</si>
  <si>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</si>
  <si>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</si>
  <si>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</si>
  <si>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</si>
  <si>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</si>
  <si>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</si>
  <si>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</si>
  <si>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</si>
  <si>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</si>
  <si>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</si>
  <si>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</si>
  <si>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</si>
  <si>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</si>
  <si>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</si>
  <si>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</si>
  <si>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</si>
  <si>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</si>
  <si>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</si>
  <si>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</si>
  <si>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</si>
  <si>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</si>
  <si>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</si>
  <si>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</si>
  <si>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</si>
  <si>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</si>
  <si>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</si>
  <si>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</si>
  <si>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</si>
  <si>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</si>
  <si>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</si>
  <si>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</si>
  <si>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</si>
  <si>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</si>
  <si>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</si>
  <si>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</si>
  <si>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</si>
  <si>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</si>
  <si>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</si>
  <si>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</si>
  <si>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</si>
  <si>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</si>
  <si>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</si>
  <si>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</si>
  <si>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</si>
  <si>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</si>
  <si>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</si>
  <si>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</si>
  <si>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</si>
  <si>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</si>
  <si>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</si>
  <si>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</si>
  <si>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</si>
  <si>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</si>
  <si>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</si>
  <si>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</si>
  <si>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</si>
  <si>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</si>
  <si>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</si>
  <si>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</si>
  <si>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</si>
  <si>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</si>
  <si>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</si>
  <si>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</si>
  <si>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</si>
  <si>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</si>
  <si>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</si>
  <si>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</si>
  <si>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</si>
  <si>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</si>
  <si>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</si>
  <si>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</si>
  <si>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</si>
  <si>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</si>
  <si>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</si>
  <si>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</si>
  <si>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</si>
  <si>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</si>
  <si>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</si>
  <si>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</si>
  <si>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</si>
  <si>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</si>
  <si>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</si>
  <si>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</si>
  <si>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</si>
  <si>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</si>
  <si>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</si>
  <si>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</si>
  <si>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</si>
  <si>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</si>
  <si>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</si>
  <si>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</si>
  <si>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</si>
  <si>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</si>
  <si>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</si>
  <si>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</si>
  <si>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</si>
  <si>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</si>
  <si>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</si>
  <si>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</si>
  <si>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</si>
  <si>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</si>
  <si>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</si>
  <si>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</si>
  <si>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</si>
  <si>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</si>
  <si>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</si>
  <si>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</si>
  <si>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</si>
  <si>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</si>
  <si>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</si>
  <si>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</si>
  <si>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</si>
  <si>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</si>
  <si>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</si>
  <si>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</si>
  <si>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</si>
  <si>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</si>
  <si>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</si>
  <si>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</si>
  <si>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</si>
  <si>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</si>
  <si>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</si>
  <si>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</si>
  <si>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</si>
  <si>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</si>
  <si>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</si>
  <si>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</si>
  <si>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</si>
  <si>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</si>
  <si>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</si>
  <si>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</si>
  <si>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</si>
  <si>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</si>
  <si>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</si>
  <si>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</si>
  <si>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</si>
  <si>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</si>
  <si>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</si>
  <si>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</si>
  <si>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</si>
  <si>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</si>
  <si>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</si>
  <si>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</si>
  <si>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</si>
  <si>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</si>
  <si>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</si>
  <si>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</si>
  <si>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</si>
  <si>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</si>
  <si>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</si>
  <si>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</si>
  <si>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</si>
  <si>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</si>
  <si>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</si>
  <si>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</si>
  <si>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</si>
  <si>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</si>
  <si>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</si>
  <si>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</si>
  <si>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</si>
  <si>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</si>
  <si>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</si>
  <si>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</si>
  <si>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</si>
  <si>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</si>
  <si>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</si>
  <si>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</si>
  <si>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</si>
  <si>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</si>
  <si>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</si>
  <si>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</si>
  <si>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</si>
  <si>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</si>
  <si>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</si>
  <si>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</si>
  <si>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</si>
  <si>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</si>
  <si>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</si>
  <si>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</si>
  <si>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</si>
  <si>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</si>
  <si>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</si>
  <si>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</si>
  <si>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</si>
  <si>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</si>
  <si>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</si>
  <si>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</si>
  <si>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</si>
  <si>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</si>
  <si>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</si>
  <si>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</si>
  <si>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</si>
  <si>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</si>
  <si>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</si>
  <si>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</si>
  <si>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</si>
  <si>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</si>
  <si>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</si>
  <si>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</si>
  <si>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</si>
  <si>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</si>
  <si>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</si>
  <si>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</si>
  <si>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</si>
  <si>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</si>
  <si>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</si>
  <si>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</si>
  <si>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</si>
  <si>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</si>
  <si>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</si>
  <si>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</si>
  <si>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</si>
  <si>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</si>
  <si>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</si>
  <si>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</si>
  <si>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</si>
  <si>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</si>
  <si>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</si>
  <si>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</si>
  <si>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</si>
  <si>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</si>
  <si>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</si>
  <si>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</si>
  <si>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</si>
  <si>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</si>
  <si>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</si>
  <si>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</si>
  <si>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</si>
  <si>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</si>
  <si>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</si>
  <si>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</si>
  <si>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</si>
  <si>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</si>
  <si>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</si>
  <si>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</si>
  <si>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</si>
  <si>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</si>
  <si>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</si>
  <si>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</si>
  <si>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</si>
  <si>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</si>
  <si>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</si>
  <si>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</si>
  <si>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</si>
  <si>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</si>
  <si>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</si>
  <si>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</si>
  <si>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</si>
  <si>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</si>
  <si>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</si>
  <si>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</si>
  <si>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</si>
  <si>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</si>
  <si>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</si>
  <si>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</si>
  <si>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</si>
  <si>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</si>
  <si>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</si>
  <si>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</si>
  <si>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</si>
  <si>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</si>
  <si>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</si>
  <si>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</si>
  <si>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</si>
  <si>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</si>
  <si>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</si>
  <si>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</si>
  <si>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</si>
  <si>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</si>
  <si>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</si>
  <si>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</si>
  <si>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</si>
  <si>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</si>
  <si>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</si>
  <si>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</si>
  <si>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</si>
  <si>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</si>
  <si>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</si>
  <si>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</si>
  <si>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</si>
  <si>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</si>
  <si>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</si>
  <si>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</si>
  <si>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</si>
  <si>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</si>
  <si>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</si>
  <si>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</si>
  <si>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</si>
  <si>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</si>
  <si>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</si>
  <si>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</si>
  <si>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</si>
  <si>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</si>
  <si>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</si>
  <si>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</si>
  <si>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</si>
  <si>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</si>
  <si>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</si>
  <si>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</si>
  <si>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</si>
  <si>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</si>
  <si>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</si>
  <si>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</si>
  <si>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</si>
  <si>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</si>
  <si>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</si>
  <si>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</si>
  <si>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</si>
  <si>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</si>
  <si>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</si>
  <si>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</si>
  <si>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</si>
  <si>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</si>
  <si>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</si>
  <si>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</si>
  <si>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</si>
  <si>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</si>
  <si>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</si>
  <si>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</si>
  <si>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</si>
  <si>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</si>
  <si>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</si>
  <si>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</si>
  <si>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</si>
  <si>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</si>
  <si>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</si>
  <si>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</si>
  <si>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</si>
  <si>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</si>
  <si>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</si>
  <si>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</si>
  <si>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</si>
  <si>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</si>
  <si>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</si>
  <si>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</si>
  <si>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</si>
  <si>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</si>
  <si>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</si>
  <si>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</si>
  <si>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</si>
  <si>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</si>
  <si>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</si>
  <si>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</si>
  <si>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</si>
  <si>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</si>
  <si>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</si>
  <si>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</si>
  <si>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</si>
  <si>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</si>
  <si>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</si>
  <si>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</si>
  <si>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</si>
  <si>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</si>
  <si>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</si>
  <si>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</si>
  <si>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</si>
  <si>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</si>
  <si>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</si>
  <si>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</si>
  <si>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</si>
  <si>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</si>
  <si>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</si>
  <si>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</si>
  <si>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</si>
  <si>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</si>
  <si>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</si>
  <si>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</si>
  <si>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</si>
  <si>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</si>
  <si>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</si>
  <si>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</si>
  <si>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</si>
  <si>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</si>
  <si>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</si>
  <si>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</si>
  <si>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</si>
  <si>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</si>
  <si>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</si>
  <si>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</si>
  <si>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</si>
  <si>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</si>
  <si>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</si>
  <si>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</si>
  <si>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</si>
  <si>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</si>
  <si>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</si>
  <si>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</si>
  <si>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</si>
  <si>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</si>
  <si>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</si>
  <si>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</si>
  <si>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</si>
  <si>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</si>
  <si>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</si>
  <si>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</si>
  <si>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</si>
  <si>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</si>
  <si>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</si>
  <si>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</si>
  <si>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</si>
  <si>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</si>
  <si>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</si>
  <si>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</si>
  <si>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</si>
  <si>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</si>
  <si>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</si>
  <si>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</si>
  <si>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</si>
  <si>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</si>
  <si>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</si>
  <si>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</si>
  <si>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</si>
  <si>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</si>
  <si>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</si>
  <si>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</si>
  <si>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</si>
  <si>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</si>
  <si>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</si>
  <si>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</si>
  <si>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</si>
  <si>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</si>
  <si>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</si>
  <si>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</si>
  <si>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</si>
  <si>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</si>
  <si>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</si>
  <si>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</si>
  <si>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</si>
  <si>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</si>
  <si>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</si>
  <si>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</si>
  <si>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</si>
  <si>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</si>
  <si>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</si>
  <si>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</si>
  <si>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</si>
  <si>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</si>
  <si>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</si>
  <si>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</si>
  <si>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</si>
  <si>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</si>
  <si>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</si>
  <si>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</si>
  <si>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</si>
  <si>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</si>
  <si>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</si>
  <si>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</si>
  <si>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</si>
  <si>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</si>
  <si>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</si>
  <si>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</si>
  <si>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</si>
  <si>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</si>
  <si>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</si>
  <si>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</si>
  <si>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</si>
  <si>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</si>
  <si>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</si>
  <si>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</si>
  <si>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</si>
  <si>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</si>
  <si>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</si>
  <si>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</si>
  <si>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</si>
  <si>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</si>
  <si>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</si>
  <si>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</si>
  <si>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</si>
  <si>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</si>
  <si>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</si>
  <si>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</si>
  <si>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</si>
  <si>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</si>
  <si>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</si>
  <si>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</si>
  <si>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</si>
  <si>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</si>
  <si>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</si>
  <si>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</si>
  <si>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</si>
  <si>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</si>
  <si>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</si>
  <si>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</si>
  <si>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</si>
  <si>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</si>
  <si>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</si>
  <si>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</si>
  <si>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</si>
  <si>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</si>
  <si>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</si>
  <si>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</si>
  <si>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</si>
  <si>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</si>
  <si>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</si>
  <si>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</si>
  <si>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</si>
  <si>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</si>
  <si>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</si>
  <si>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</si>
  <si>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</si>
  <si>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</si>
  <si>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</si>
  <si>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</si>
  <si>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</si>
  <si>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</si>
  <si>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</si>
  <si>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</si>
  <si>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</si>
  <si>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</si>
  <si>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</si>
  <si>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</si>
  <si>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</si>
  <si>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</si>
  <si>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</si>
  <si>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</si>
  <si>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</si>
  <si>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</si>
  <si>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</si>
  <si>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</si>
  <si>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</si>
  <si>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</si>
  <si>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</si>
  <si>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</si>
  <si>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</si>
  <si>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</si>
  <si>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</si>
  <si>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</si>
  <si>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</si>
  <si>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</si>
  <si>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</si>
  <si>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</si>
  <si>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</si>
  <si>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</si>
  <si>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</si>
  <si>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</si>
  <si>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</si>
  <si>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</si>
  <si>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</si>
  <si>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</si>
  <si>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</si>
  <si>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</si>
  <si>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</si>
  <si>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</si>
  <si>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</si>
  <si>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</si>
  <si>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</si>
  <si>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</si>
  <si>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</si>
  <si>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</si>
  <si>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</si>
  <si>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</si>
  <si>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</si>
  <si>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</si>
  <si>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</si>
  <si>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</si>
  <si>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</si>
  <si>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</si>
  <si>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</si>
  <si>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</si>
  <si>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</si>
  <si>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</si>
  <si>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</si>
  <si>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</si>
  <si>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</si>
  <si>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</si>
  <si>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</si>
  <si>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</si>
  <si>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</si>
  <si>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</si>
  <si>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</si>
  <si>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</si>
  <si>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</si>
  <si>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</si>
  <si>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</si>
  <si>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</si>
  <si>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</si>
  <si>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</si>
  <si>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</si>
  <si>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</si>
  <si>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</si>
  <si>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</si>
  <si>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</si>
  <si>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</si>
  <si>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</si>
  <si>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</si>
  <si>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</si>
  <si>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</si>
  <si>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</si>
  <si>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</si>
  <si>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</si>
  <si>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</si>
  <si>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</si>
  <si>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</si>
  <si>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</si>
  <si>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</si>
  <si>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</si>
  <si>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</si>
  <si>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</si>
  <si>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</si>
  <si>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</si>
  <si>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</si>
  <si>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</si>
  <si>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</si>
  <si>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</si>
  <si>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</si>
  <si>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</si>
  <si>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</si>
  <si>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</si>
  <si>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</si>
  <si>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</si>
  <si>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</si>
  <si>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</si>
  <si>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</si>
  <si>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</si>
  <si>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</si>
  <si>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</si>
  <si>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</si>
  <si>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</si>
  <si>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</si>
  <si>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</si>
  <si>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</si>
  <si>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</si>
  <si>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</si>
  <si>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</si>
  <si>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</si>
  <si>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</si>
  <si>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</si>
  <si>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</si>
  <si>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</si>
  <si>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</si>
  <si>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</si>
  <si>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</si>
  <si>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</si>
  <si>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</si>
  <si>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</si>
  <si>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</si>
  <si>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</si>
  <si>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</si>
  <si>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</si>
  <si>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</si>
  <si>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</si>
  <si>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</si>
  <si>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</si>
  <si>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</si>
  <si>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</si>
  <si>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</si>
  <si>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</si>
  <si>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</si>
  <si>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</si>
  <si>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</si>
  <si>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</si>
  <si>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</si>
  <si>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</si>
  <si>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</si>
  <si>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</si>
  <si>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</si>
  <si>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</si>
  <si>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</si>
  <si>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</si>
  <si>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</si>
  <si>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</si>
  <si>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</si>
  <si>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</si>
  <si>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</si>
  <si>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</si>
  <si>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</si>
  <si>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</si>
  <si>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</si>
  <si>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</si>
  <si>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</si>
  <si>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</si>
  <si>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</si>
  <si>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</si>
  <si>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</si>
  <si>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</si>
  <si>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</si>
  <si>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</si>
  <si>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</si>
  <si>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</si>
  <si>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</si>
  <si>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</si>
  <si>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</si>
  <si>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</si>
  <si>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</si>
  <si>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</si>
  <si>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</si>
  <si>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</si>
  <si>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</si>
  <si>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</si>
  <si>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</si>
  <si>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</si>
  <si>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</si>
  <si>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</si>
  <si>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</si>
  <si>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</si>
  <si>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</si>
  <si>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</si>
  <si>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</si>
  <si>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</si>
  <si>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</si>
  <si>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</si>
  <si>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</si>
  <si>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</si>
  <si>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</si>
  <si>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</si>
  <si>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</si>
  <si>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</si>
  <si>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</si>
  <si>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</si>
  <si>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</si>
  <si>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</si>
  <si>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</si>
  <si>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</si>
  <si>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</si>
  <si>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</si>
  <si>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</si>
  <si>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</si>
  <si>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</si>
  <si>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</si>
  <si>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</si>
  <si>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</si>
  <si>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</si>
  <si>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</si>
  <si>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</si>
  <si>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</si>
  <si>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</si>
  <si>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</si>
  <si>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</si>
  <si>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</si>
  <si>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</si>
  <si>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</si>
  <si>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</si>
  <si>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</si>
  <si>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</si>
  <si>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</si>
  <si>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</si>
  <si>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</si>
  <si>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</si>
  <si>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</si>
  <si>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</si>
  <si>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</si>
  <si>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</si>
  <si>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</si>
  <si>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</si>
  <si>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</si>
  <si>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</si>
  <si>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</si>
  <si>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</si>
  <si>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</si>
  <si>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</si>
  <si>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</si>
  <si>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</si>
  <si>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</si>
  <si>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</si>
  <si>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</si>
  <si>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</si>
  <si>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</si>
  <si>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</si>
  <si>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</si>
  <si>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</si>
  <si>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</si>
  <si>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</si>
  <si>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</si>
  <si>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</si>
  <si>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</si>
  <si>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</si>
  <si>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</si>
  <si>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</si>
  <si>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</si>
  <si>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</si>
  <si>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</si>
  <si>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</si>
  <si>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</si>
  <si>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</si>
  <si>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</si>
  <si>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</si>
  <si>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</si>
  <si>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</si>
  <si>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</si>
  <si>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</si>
  <si>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</si>
  <si>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</si>
  <si>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</si>
  <si>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</si>
  <si>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</si>
  <si>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</si>
  <si>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</si>
  <si>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</si>
  <si>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</si>
  <si>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</si>
  <si>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</si>
  <si>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</si>
  <si>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</si>
  <si>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</si>
  <si>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</si>
  <si>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</si>
  <si>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</si>
  <si>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</si>
  <si>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</si>
  <si>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</si>
  <si>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</si>
  <si>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</si>
  <si>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</si>
  <si>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</si>
  <si>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</si>
  <si>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</si>
  <si>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</si>
  <si>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</si>
  <si>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</si>
  <si>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</si>
  <si>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</si>
  <si>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</si>
  <si>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</si>
  <si>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</si>
  <si>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</si>
  <si>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</si>
  <si>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</si>
  <si>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</si>
  <si>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</si>
  <si>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</si>
  <si>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</si>
  <si>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</si>
  <si>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</si>
  <si>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</si>
  <si>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</si>
  <si>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</si>
  <si>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</si>
  <si>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</si>
  <si>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</si>
  <si>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</si>
  <si>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</si>
  <si>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</si>
  <si>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</si>
  <si>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</si>
  <si>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</si>
  <si>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</si>
  <si>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</si>
  <si>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</si>
  <si>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</si>
  <si>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</si>
  <si>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</si>
  <si>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</si>
  <si>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</si>
  <si>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</si>
  <si>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</si>
  <si>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</si>
  <si>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</si>
  <si>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</si>
  <si>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</si>
  <si>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</si>
  <si>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</si>
  <si>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</si>
  <si>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</si>
  <si>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</si>
  <si>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</si>
  <si>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</si>
  <si>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</si>
  <si>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</si>
  <si>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</si>
  <si>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</si>
  <si>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</si>
  <si>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</si>
  <si>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</si>
  <si>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</si>
  <si>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</si>
  <si>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</si>
  <si>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</si>
  <si>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</si>
  <si>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</si>
  <si>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</si>
  <si>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</si>
  <si>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</si>
  <si>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</si>
  <si>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</si>
  <si>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</si>
  <si>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</si>
  <si>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</si>
  <si>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</si>
  <si>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</si>
  <si>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</si>
  <si>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</si>
  <si>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</si>
  <si>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</si>
  <si>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</si>
  <si>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</si>
  <si>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</si>
  <si>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</si>
  <si>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</si>
  <si>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</si>
  <si>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</si>
  <si>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</si>
  <si>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</si>
  <si>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</si>
  <si>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</si>
  <si>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</si>
  <si>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</si>
  <si>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</si>
  <si>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</si>
  <si>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</si>
  <si>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</si>
  <si>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</si>
  <si>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</si>
  <si>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</si>
  <si>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</si>
  <si>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</si>
  <si>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</si>
  <si>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</si>
  <si>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</si>
  <si>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</si>
  <si>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</si>
  <si>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</si>
  <si>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</si>
  <si>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</si>
  <si>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</si>
  <si>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</si>
  <si>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</si>
  <si>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</si>
  <si>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</si>
  <si>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</si>
  <si>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</si>
  <si>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</si>
  <si>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</si>
  <si>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</si>
  <si>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</si>
  <si>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</si>
  <si>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</si>
  <si>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</si>
  <si>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</si>
  <si>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</si>
  <si>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</si>
  <si>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</si>
  <si>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</si>
  <si>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</si>
  <si>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</si>
  <si>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</si>
  <si>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</si>
  <si>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</si>
  <si>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</si>
  <si>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</si>
  <si>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</si>
  <si>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</si>
  <si>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</si>
  <si>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</si>
  <si>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</si>
  <si>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</si>
  <si>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</si>
  <si>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</si>
  <si>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</si>
  <si>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</si>
  <si>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</si>
  <si>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</si>
  <si>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</si>
  <si>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</si>
  <si>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</si>
  <si>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</si>
  <si>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</si>
  <si>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</si>
  <si>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</si>
  <si>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</si>
  <si>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</si>
  <si>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</si>
  <si>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</si>
  <si>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</si>
  <si>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</si>
  <si>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</si>
  <si>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</si>
  <si>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</si>
  <si>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</si>
  <si>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</si>
  <si>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</si>
  <si>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</si>
  <si>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</si>
  <si>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</si>
  <si>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</si>
  <si>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</si>
  <si>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</si>
  <si>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</si>
  <si>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</si>
  <si>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</si>
  <si>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</si>
  <si>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</si>
  <si>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</si>
  <si>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</si>
  <si>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</si>
  <si>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</si>
  <si>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</si>
  <si>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</si>
  <si>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</si>
  <si>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</si>
  <si>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</si>
  <si>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</si>
  <si>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</si>
  <si>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</si>
  <si>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</si>
  <si>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</si>
  <si>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</si>
  <si>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</si>
  <si>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</si>
  <si>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</si>
  <si>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</si>
  <si>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</si>
  <si>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</si>
  <si>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</si>
  <si>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</si>
  <si>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</si>
  <si>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</si>
  <si>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</si>
  <si>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</si>
  <si>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</si>
  <si>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</si>
  <si>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</si>
  <si>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</si>
  <si>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</si>
  <si>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</si>
  <si>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</si>
  <si>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</si>
  <si>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</si>
  <si>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</si>
  <si>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</si>
  <si>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</si>
  <si>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</si>
  <si>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</si>
  <si>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</si>
  <si>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</si>
  <si>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</si>
  <si>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</si>
  <si>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</si>
  <si>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</si>
  <si>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</si>
  <si>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</si>
  <si>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</si>
  <si>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</si>
  <si>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</si>
  <si>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</si>
  <si>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</si>
  <si>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</si>
  <si>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</si>
  <si>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</si>
  <si>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</si>
  <si>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</si>
  <si>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</si>
  <si>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</si>
  <si>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</si>
  <si>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</si>
  <si>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</si>
  <si>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</si>
  <si>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</si>
  <si>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</si>
  <si>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</si>
  <si>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</si>
  <si>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</si>
  <si>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</si>
  <si>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</si>
  <si>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</si>
  <si>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</si>
  <si>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</si>
  <si>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</si>
  <si>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</si>
  <si>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</si>
  <si>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</si>
  <si>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</si>
  <si>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</si>
  <si>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</si>
  <si>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</si>
  <si>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</si>
  <si>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</si>
  <si>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</si>
  <si>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</si>
  <si>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</si>
  <si>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</si>
  <si>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</si>
  <si>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</si>
  <si>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</si>
  <si>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</si>
  <si>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</si>
  <si>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</si>
  <si>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</si>
  <si>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</si>
  <si>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</si>
  <si>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</si>
  <si>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</si>
  <si>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</si>
  <si>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</si>
  <si>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</si>
  <si>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</si>
  <si>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</si>
  <si>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</si>
  <si>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</si>
  <si>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</si>
  <si>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</si>
  <si>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</si>
  <si>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</si>
  <si>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</si>
  <si>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</si>
  <si>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</si>
  <si>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</si>
  <si>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</si>
  <si>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</si>
  <si>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</si>
  <si>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</si>
  <si>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</si>
  <si>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</si>
  <si>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</si>
  <si>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</si>
  <si>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</si>
  <si>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</si>
  <si>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</si>
  <si>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</si>
  <si>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</si>
  <si>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</si>
  <si>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</si>
  <si>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</si>
  <si>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</si>
  <si>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</si>
  <si>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</si>
  <si>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</si>
  <si>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</si>
  <si>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</si>
  <si>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</si>
  <si>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</si>
  <si>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</si>
  <si>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</si>
  <si>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</si>
  <si>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</si>
  <si>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</si>
  <si>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</si>
  <si>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</si>
  <si>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</si>
  <si>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</si>
  <si>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</si>
  <si>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</si>
  <si>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</si>
  <si>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</si>
  <si>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</si>
  <si>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</si>
  <si>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</si>
  <si>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</si>
  <si>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</si>
  <si>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</si>
  <si>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</si>
  <si>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</si>
  <si>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</si>
  <si>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</si>
  <si>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</si>
  <si>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</si>
  <si>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</si>
  <si>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</si>
  <si>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</si>
  <si>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</si>
  <si>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</si>
  <si>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</si>
  <si>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</si>
  <si>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</si>
  <si>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</si>
  <si>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</si>
  <si>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</si>
  <si>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</si>
  <si>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</si>
  <si>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</si>
  <si>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</si>
  <si>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</si>
  <si>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</si>
  <si>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</si>
  <si>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</si>
  <si>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</si>
  <si>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</si>
  <si>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</si>
  <si>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</si>
  <si>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</si>
  <si>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</si>
  <si>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</si>
  <si>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</si>
  <si>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</si>
  <si>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</si>
  <si>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</si>
  <si>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</si>
  <si>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</si>
  <si>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</si>
  <si>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</si>
  <si>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</si>
  <si>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</si>
  <si>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</si>
  <si>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</si>
  <si>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</si>
  <si>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</si>
  <si>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</si>
  <si>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</si>
  <si>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</si>
  <si>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</si>
  <si>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</si>
  <si>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</si>
  <si>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</si>
  <si>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</si>
  <si>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</si>
  <si>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</si>
  <si>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</si>
  <si>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</si>
  <si>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</si>
  <si>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</si>
  <si>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</si>
  <si>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</si>
  <si>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</si>
  <si>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</si>
  <si>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</si>
  <si>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</si>
  <si>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</si>
  <si>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</si>
  <si>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</si>
  <si>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</si>
  <si>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</si>
  <si>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</si>
  <si>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</si>
  <si>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</si>
  <si>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</si>
  <si>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</si>
  <si>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</si>
  <si>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</si>
  <si>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</si>
  <si>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</si>
  <si>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</si>
  <si>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</si>
  <si>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</si>
  <si>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</si>
  <si>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</si>
  <si>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</si>
  <si>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</si>
  <si>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</si>
  <si>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</si>
  <si>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</si>
  <si>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</si>
  <si>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</si>
  <si>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</si>
  <si>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</si>
  <si>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</si>
  <si>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</si>
  <si>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</si>
  <si>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</si>
  <si>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</si>
  <si>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</si>
  <si>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</si>
  <si>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</si>
  <si>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</si>
  <si>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</si>
  <si>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</si>
  <si>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</si>
  <si>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</si>
  <si>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</si>
  <si>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</si>
  <si>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</si>
  <si>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</si>
  <si>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</si>
  <si>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</si>
  <si>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</si>
  <si>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</si>
  <si>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</si>
  <si>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</si>
  <si>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</si>
  <si>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</si>
  <si>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</si>
  <si>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</si>
  <si>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</si>
  <si>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</si>
  <si>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</si>
  <si>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</si>
  <si>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</si>
  <si>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</si>
  <si>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</si>
  <si>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</si>
  <si>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</si>
  <si>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</si>
  <si>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</si>
  <si>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</si>
  <si>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</si>
  <si>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</si>
  <si>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</si>
  <si>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</si>
  <si>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</si>
  <si>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</si>
  <si>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</si>
  <si>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</si>
  <si>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</si>
  <si>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</si>
  <si>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</si>
  <si>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</si>
  <si>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</si>
  <si>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</si>
  <si>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</si>
  <si>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</si>
  <si>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</si>
  <si>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</si>
  <si>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</si>
  <si>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</si>
  <si>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</si>
  <si>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</si>
  <si>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</si>
  <si>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</si>
  <si>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</si>
  <si>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</si>
  <si>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</si>
  <si>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</si>
  <si>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</si>
  <si>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</si>
  <si>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</si>
  <si>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</si>
  <si>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</si>
  <si>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</si>
  <si>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</si>
  <si>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</si>
  <si>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</si>
  <si>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</si>
  <si>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</si>
  <si>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</si>
  <si>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</si>
  <si>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</si>
  <si>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</si>
  <si>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</si>
  <si>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</si>
  <si>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</si>
  <si>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</si>
  <si>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</si>
  <si>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</si>
  <si>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</si>
  <si>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</si>
  <si>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</si>
  <si>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</si>
  <si>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</si>
  <si>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</si>
  <si>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</si>
  <si>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</si>
  <si>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</si>
  <si>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</si>
  <si>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</si>
  <si>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</si>
  <si>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</si>
  <si>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</si>
  <si>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</si>
  <si>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</si>
  <si>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</si>
  <si>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</si>
  <si>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</si>
  <si>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</si>
  <si>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</si>
  <si>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</si>
  <si>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</si>
  <si>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</si>
  <si>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</si>
  <si>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</si>
  <si>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</si>
  <si>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</si>
  <si>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</si>
  <si>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</si>
  <si>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</si>
  <si>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</si>
  <si>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</si>
  <si>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</si>
  <si>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</si>
  <si>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</si>
  <si>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</si>
  <si>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</si>
  <si>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</si>
  <si>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</si>
  <si>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</si>
  <si>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</si>
  <si>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</si>
  <si>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</si>
  <si>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</si>
  <si>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</si>
  <si>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</si>
  <si>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</si>
  <si>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</si>
  <si>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</si>
  <si>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</si>
  <si>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</si>
  <si>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</si>
  <si>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</si>
  <si>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</si>
  <si>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</si>
  <si>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</si>
  <si>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</si>
  <si>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</si>
  <si>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</si>
  <si>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</si>
  <si>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</si>
  <si>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</si>
  <si>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</si>
  <si>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</si>
  <si>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</si>
  <si>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</si>
  <si>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</si>
  <si>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</si>
  <si>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</si>
  <si>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</si>
  <si>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</si>
  <si>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</si>
  <si>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</si>
  <si>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</si>
  <si>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</si>
  <si>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</si>
  <si>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</si>
  <si>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</si>
  <si>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</si>
  <si>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</si>
  <si>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</si>
  <si>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</si>
  <si>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</si>
  <si>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</si>
  <si>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</si>
  <si>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</si>
  <si>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</si>
  <si>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</si>
  <si>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</si>
  <si>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</si>
  <si>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</si>
  <si>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</si>
  <si>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</si>
  <si>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</si>
  <si>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</si>
  <si>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</si>
  <si>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</si>
  <si>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</si>
  <si>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</si>
  <si>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</si>
  <si>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</si>
  <si>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</si>
  <si>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</si>
  <si>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</si>
  <si>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</si>
  <si>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</si>
  <si>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</si>
  <si>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</si>
  <si>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</si>
  <si>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</si>
  <si>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</si>
  <si>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</si>
  <si>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</si>
  <si>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</si>
  <si>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</si>
  <si>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</si>
  <si>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</si>
  <si>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</si>
  <si>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</si>
  <si>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</si>
  <si>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</si>
  <si>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</si>
  <si>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</si>
  <si>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</si>
  <si>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</si>
  <si>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</si>
  <si>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</si>
  <si>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</si>
  <si>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</si>
  <si>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</si>
  <si>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</si>
  <si>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</si>
  <si>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</si>
  <si>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</si>
  <si>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</si>
  <si>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</si>
  <si>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</si>
  <si>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</si>
  <si>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</si>
  <si>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</si>
  <si>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</si>
  <si>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</si>
  <si>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</si>
  <si>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</si>
  <si>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</si>
  <si>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</si>
  <si>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</si>
  <si>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</si>
  <si>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</si>
  <si>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</si>
  <si>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</si>
  <si>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</si>
  <si>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</si>
  <si>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</si>
  <si>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</si>
  <si>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</si>
  <si>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</si>
  <si>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</si>
  <si>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</si>
  <si>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</si>
  <si>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</si>
  <si>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</si>
  <si>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</si>
  <si>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</si>
  <si>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</si>
  <si>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</si>
  <si>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</si>
  <si>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</si>
  <si>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</si>
  <si>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</si>
  <si>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</si>
  <si>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</si>
  <si>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</si>
  <si>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</si>
  <si>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</si>
  <si>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</si>
  <si>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</si>
  <si>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</si>
  <si>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</si>
  <si>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</si>
  <si>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</si>
  <si>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</si>
  <si>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</si>
  <si>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</si>
  <si>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</si>
  <si>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</si>
  <si>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</si>
  <si>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</si>
  <si>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</si>
  <si>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</si>
  <si>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</si>
  <si>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</si>
  <si>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</si>
  <si>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</si>
  <si>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</si>
  <si>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</si>
  <si>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</si>
  <si>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</si>
  <si>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</si>
  <si>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</si>
  <si>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</si>
  <si>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</si>
  <si>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</si>
  <si>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</si>
  <si>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</si>
  <si>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</si>
  <si>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</si>
  <si>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</si>
  <si>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</si>
  <si>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</si>
  <si>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</si>
  <si>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</si>
  <si>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</si>
  <si>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</si>
  <si>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</si>
  <si>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</si>
  <si>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</si>
  <si>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</si>
  <si>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</si>
  <si>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</si>
  <si>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</si>
  <si>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</si>
  <si>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</si>
  <si>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</si>
  <si>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</si>
  <si>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</si>
  <si>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</si>
  <si>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</si>
  <si>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</si>
  <si>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</si>
  <si>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</si>
  <si>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</si>
  <si>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</si>
  <si>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</si>
  <si>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</si>
  <si>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</si>
  <si>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</si>
  <si>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</si>
  <si>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</si>
  <si>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</si>
  <si>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</si>
  <si>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</si>
  <si>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</si>
  <si>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</si>
  <si>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</si>
  <si>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</si>
  <si>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</si>
  <si>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</si>
  <si>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</si>
  <si>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</si>
  <si>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</si>
  <si>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</si>
  <si>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</si>
  <si>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</si>
  <si>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</si>
  <si>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</si>
  <si>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</si>
  <si>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</si>
  <si>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</si>
  <si>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</si>
  <si>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</si>
  <si>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</si>
  <si>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</si>
  <si>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</si>
  <si>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</si>
  <si>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</si>
  <si>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</si>
  <si>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</si>
  <si>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</si>
  <si>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</si>
  <si>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</si>
  <si>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</si>
  <si>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</si>
  <si>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</si>
  <si>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</si>
  <si>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</si>
  <si>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</si>
  <si>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</si>
  <si>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</si>
  <si>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</si>
  <si>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</si>
  <si>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</si>
  <si>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</si>
  <si>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</si>
  <si>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</si>
  <si>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</si>
  <si>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</si>
  <si>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</si>
  <si>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</si>
  <si>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</si>
  <si>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</si>
  <si>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</si>
  <si>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</si>
  <si>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</si>
  <si>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</si>
  <si>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</si>
  <si>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</si>
  <si>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</si>
  <si>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</si>
  <si>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</si>
  <si>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</si>
  <si>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</si>
  <si>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</si>
  <si>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</si>
  <si>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</si>
  <si>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</si>
  <si>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</si>
  <si>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</si>
  <si>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</si>
  <si>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</si>
  <si>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</si>
  <si>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</si>
  <si>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</si>
  <si>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</si>
  <si>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</si>
  <si>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</si>
  <si>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</si>
  <si>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</si>
  <si>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</si>
  <si>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</si>
  <si>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</si>
  <si>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</si>
  <si>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</si>
  <si>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</si>
  <si>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</si>
  <si>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</si>
  <si>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</si>
  <si>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</si>
  <si>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</si>
  <si>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</si>
  <si>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</si>
  <si>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</si>
  <si>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</si>
  <si>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</si>
  <si>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</si>
  <si>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</si>
  <si>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</si>
  <si>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</si>
  <si>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</si>
  <si>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</si>
  <si>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</si>
  <si>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</si>
  <si>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</si>
  <si>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</si>
  <si>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</si>
  <si>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</si>
  <si>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</si>
  <si>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</si>
  <si>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</si>
  <si>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</si>
  <si>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</si>
  <si>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</si>
  <si>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</si>
  <si>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</si>
  <si>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</si>
  <si>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</si>
  <si>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</si>
  <si>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</si>
  <si>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</si>
  <si>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</si>
  <si>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</si>
  <si>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</si>
  <si>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</si>
  <si>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</si>
  <si>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</si>
  <si>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</si>
  <si>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</si>
  <si>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</si>
  <si>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</si>
  <si>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</si>
  <si>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</si>
  <si>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</si>
  <si>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</si>
  <si>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</si>
  <si>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</si>
  <si>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</si>
  <si>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</si>
  <si>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</si>
  <si>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</si>
  <si>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</si>
  <si>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</si>
  <si>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</si>
  <si>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</si>
  <si>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</si>
  <si>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</si>
  <si>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</si>
  <si>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</si>
  <si>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</si>
  <si>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</si>
  <si>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</si>
  <si>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</si>
  <si>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</si>
  <si>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</si>
  <si>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</si>
  <si>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</si>
  <si>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</si>
  <si>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</si>
  <si>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</si>
  <si>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</si>
  <si>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</si>
  <si>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</si>
  <si>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</si>
  <si>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</si>
  <si>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</si>
  <si>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</si>
  <si>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</si>
  <si>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</si>
  <si>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</si>
  <si>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</si>
  <si>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</si>
  <si>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</si>
  <si>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</si>
  <si>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</si>
  <si>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</si>
  <si>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</si>
  <si>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</si>
  <si>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</si>
  <si>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</si>
  <si>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</si>
  <si>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</si>
  <si>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</si>
  <si>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</si>
  <si>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</si>
  <si>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</si>
  <si>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</si>
  <si>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</si>
  <si>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</si>
  <si>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</si>
  <si>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</si>
  <si>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</si>
  <si>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</si>
  <si>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</si>
  <si>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</si>
  <si>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</si>
  <si>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</si>
  <si>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</si>
  <si>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</si>
  <si>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</si>
  <si>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</si>
  <si>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</si>
  <si>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</si>
  <si>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</si>
  <si>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</si>
  <si>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</si>
  <si>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</si>
  <si>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</si>
  <si>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</si>
  <si>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</si>
  <si>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</si>
  <si>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</si>
  <si>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</si>
  <si>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</si>
  <si>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</si>
  <si>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</si>
  <si>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</si>
  <si>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</si>
  <si>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</si>
  <si>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</si>
  <si>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</si>
  <si>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</si>
  <si>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</si>
  <si>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</si>
  <si>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</si>
  <si>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</si>
  <si>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</si>
  <si>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</si>
  <si>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</si>
  <si>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</si>
  <si>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</si>
  <si>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</si>
  <si>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</si>
  <si>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</si>
  <si>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</si>
  <si>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</si>
  <si>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</si>
  <si>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</si>
  <si>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</si>
  <si>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</si>
  <si>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</si>
  <si>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</si>
  <si>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</si>
  <si>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</si>
  <si>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</si>
  <si>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</si>
  <si>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</si>
  <si>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</si>
  <si>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</si>
  <si>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</si>
  <si>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</si>
  <si>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</si>
  <si>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</si>
  <si>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</si>
  <si>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</si>
  <si>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</si>
  <si>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</si>
  <si>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</si>
  <si>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</si>
  <si>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</si>
  <si>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</si>
  <si>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</si>
  <si>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</si>
  <si>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</si>
  <si>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</si>
  <si>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</si>
  <si>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</si>
  <si>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</si>
  <si>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</si>
  <si>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</si>
  <si>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</si>
  <si>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</si>
  <si>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</si>
  <si>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</si>
  <si>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</si>
  <si>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</si>
  <si>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</si>
  <si>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</si>
  <si>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</si>
  <si>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</si>
  <si>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</si>
  <si>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</si>
  <si>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</si>
  <si>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</si>
  <si>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</si>
  <si>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</si>
  <si>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</si>
  <si>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</si>
  <si>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</si>
  <si>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</si>
  <si>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</si>
  <si>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</si>
  <si>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</si>
  <si>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</si>
  <si>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</si>
  <si>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</si>
  <si>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</si>
  <si>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</si>
  <si>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</si>
  <si>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</si>
  <si>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</si>
  <si>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</si>
  <si>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</si>
  <si>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</si>
  <si>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</si>
  <si>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</si>
  <si>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</si>
  <si>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</si>
  <si>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</si>
  <si>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</si>
  <si>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</si>
  <si>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</si>
  <si>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</si>
  <si>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</si>
  <si>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</si>
  <si>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</si>
  <si>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</si>
  <si>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</si>
  <si>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</si>
  <si>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</si>
  <si>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</si>
  <si>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</si>
  <si>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</si>
  <si>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</si>
  <si>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</si>
  <si>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</si>
  <si>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</si>
  <si>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</si>
  <si>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</si>
  <si>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</si>
  <si>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</si>
  <si>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</si>
  <si>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</si>
  <si>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</si>
  <si>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</si>
  <si>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</si>
  <si>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</si>
  <si>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</si>
  <si>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</si>
  <si>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</si>
  <si>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</si>
  <si>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</si>
  <si>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</si>
  <si>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</si>
  <si>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</si>
  <si>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</si>
  <si>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</si>
  <si>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</si>
  <si>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</si>
  <si>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</si>
  <si>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</si>
  <si>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</si>
  <si>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</si>
  <si>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</si>
  <si>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</si>
  <si>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</si>
  <si>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</si>
  <si>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</si>
  <si>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</si>
  <si>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</si>
  <si>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</si>
  <si>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</si>
  <si>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</si>
  <si>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</si>
  <si>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</si>
  <si>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</si>
  <si>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</si>
  <si>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</si>
  <si>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</si>
  <si>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</si>
  <si>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</si>
  <si>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</si>
  <si>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</si>
  <si>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</si>
  <si>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</si>
  <si>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</si>
  <si>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</si>
  <si>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</si>
  <si>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</si>
  <si>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</si>
  <si>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</si>
  <si>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</si>
  <si>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</si>
  <si>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</si>
  <si>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</si>
  <si>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</si>
  <si>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</si>
  <si>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</si>
  <si>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</si>
  <si>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</si>
  <si>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</si>
  <si>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</si>
  <si>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</si>
  <si>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</si>
  <si>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</si>
  <si>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</si>
  <si>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</si>
  <si>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</si>
  <si>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</si>
  <si>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</si>
  <si>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</si>
  <si>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</si>
  <si>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</si>
  <si>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</si>
  <si>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</si>
  <si>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</si>
  <si>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</si>
  <si>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</si>
  <si>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</si>
  <si>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</si>
  <si>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</si>
  <si>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</si>
  <si>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</si>
  <si>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</si>
  <si>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</si>
  <si>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</si>
  <si>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</si>
  <si>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</si>
  <si>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</si>
  <si>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</si>
  <si>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</si>
  <si>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</si>
  <si>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</si>
  <si>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</si>
  <si>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</si>
  <si>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</si>
  <si>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</si>
  <si>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</si>
  <si>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</si>
  <si>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</si>
  <si>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</si>
  <si>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</si>
  <si>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</si>
  <si>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</si>
  <si>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</si>
  <si>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</si>
  <si>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</si>
  <si>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</si>
  <si>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</si>
  <si>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</si>
  <si>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</si>
  <si>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</si>
  <si>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</si>
  <si>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</si>
  <si>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</si>
  <si>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</si>
  <si>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</si>
  <si>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</si>
  <si>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</si>
  <si>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</si>
  <si>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</si>
  <si>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</si>
  <si>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</si>
  <si>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</si>
  <si>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</si>
  <si>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</si>
  <si>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</si>
  <si>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</si>
  <si>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</si>
  <si>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</si>
  <si>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</si>
  <si>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</si>
  <si>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</si>
  <si>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</si>
  <si>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</si>
  <si>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</si>
  <si>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</si>
  <si>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</si>
  <si>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</si>
  <si>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</si>
  <si>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</si>
  <si>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</si>
  <si>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</si>
  <si>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</si>
  <si>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</si>
  <si>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</si>
  <si>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</si>
  <si>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</si>
  <si>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</si>
  <si>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</si>
  <si>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</si>
  <si>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</si>
  <si>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</si>
  <si>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</si>
  <si>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</si>
  <si>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</si>
  <si>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</si>
  <si>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</si>
  <si>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</si>
  <si>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</si>
  <si>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</si>
  <si>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</si>
  <si>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</si>
  <si>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</si>
  <si>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</si>
  <si>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</si>
  <si>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</si>
  <si>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</si>
  <si>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</si>
  <si>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</si>
  <si>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</si>
  <si>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</si>
  <si>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</si>
  <si>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</si>
  <si>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</si>
  <si>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</si>
  <si>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</si>
  <si>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</si>
  <si>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</si>
  <si>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</si>
  <si>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</si>
  <si>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</si>
  <si>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</si>
  <si>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</si>
  <si>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</si>
  <si>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</si>
  <si>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</si>
  <si>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</si>
  <si>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</si>
  <si>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</si>
  <si>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</si>
  <si>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</si>
  <si>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</si>
  <si>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</si>
  <si>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</si>
  <si>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</si>
  <si>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</si>
  <si>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</si>
  <si>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</si>
  <si>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</si>
  <si>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</si>
  <si>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</si>
  <si>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</si>
  <si>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</si>
  <si>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</si>
  <si>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</si>
  <si>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</si>
  <si>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</si>
  <si>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</si>
  <si>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</si>
  <si>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</si>
  <si>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</si>
  <si>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</si>
  <si>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</si>
  <si>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</si>
  <si>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</si>
  <si>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</si>
  <si>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</si>
  <si>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</si>
  <si>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</si>
  <si>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</si>
  <si>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</si>
  <si>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</si>
  <si>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</si>
  <si>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</si>
  <si>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</si>
  <si>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</si>
  <si>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</si>
  <si>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</si>
  <si>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</si>
  <si>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</si>
  <si>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</si>
  <si>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</si>
  <si>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</si>
  <si>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</si>
  <si>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</si>
  <si>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</si>
  <si>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</si>
  <si>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</si>
  <si>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</si>
  <si>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</si>
  <si>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</si>
  <si>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</si>
  <si>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</si>
  <si>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</si>
  <si>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</si>
  <si>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</si>
  <si>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</si>
  <si>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</si>
  <si>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</si>
  <si>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</si>
  <si>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</si>
  <si>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</si>
  <si>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</si>
  <si>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</si>
  <si>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</si>
  <si>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</si>
  <si>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</si>
  <si>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</si>
  <si>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</si>
  <si>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</si>
  <si>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</si>
  <si>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</si>
  <si>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</si>
  <si>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</si>
  <si>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</si>
  <si>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</si>
  <si>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</si>
  <si>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</si>
  <si>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</si>
  <si>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</si>
  <si>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</si>
  <si>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</si>
  <si>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</si>
  <si>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</si>
  <si>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</si>
  <si>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</si>
  <si>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</si>
  <si>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</si>
  <si>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</si>
  <si>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</si>
  <si>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</si>
  <si>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</si>
  <si>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</si>
  <si>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</si>
  <si>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</si>
  <si>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</si>
  <si>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</si>
  <si>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</si>
  <si>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</si>
  <si>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</si>
  <si>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</si>
  <si>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</si>
  <si>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</si>
  <si>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</si>
  <si>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</si>
  <si>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</si>
  <si>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</si>
  <si>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</si>
  <si>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</si>
  <si>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</si>
  <si>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</si>
  <si>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</si>
  <si>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</si>
  <si>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</si>
  <si>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</si>
  <si>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</si>
  <si>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</si>
  <si>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</si>
  <si>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</si>
  <si>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</si>
  <si>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</si>
  <si>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</si>
  <si>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</si>
  <si>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</si>
  <si>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</si>
  <si>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</si>
  <si>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</si>
  <si>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</si>
  <si>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</si>
  <si>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</si>
  <si>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</si>
  <si>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</si>
  <si>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</si>
  <si>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</si>
  <si>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</si>
  <si>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</si>
  <si>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</si>
  <si>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</si>
  <si>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</si>
  <si>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</si>
  <si>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</si>
  <si>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</si>
  <si>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</si>
  <si>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</si>
  <si>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</si>
  <si>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</si>
  <si>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</si>
  <si>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</si>
  <si>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</si>
  <si>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</si>
  <si>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</si>
  <si>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</si>
  <si>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</si>
  <si>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</si>
  <si>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</si>
  <si>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</si>
  <si>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</si>
  <si>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</si>
  <si>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</si>
  <si>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</si>
  <si>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</si>
  <si>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</si>
  <si>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</si>
  <si>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</si>
  <si>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</si>
  <si>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</si>
  <si>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</si>
  <si>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</si>
  <si>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</si>
  <si>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</si>
  <si>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</si>
  <si>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</si>
  <si>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</si>
  <si>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</si>
  <si>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</si>
  <si>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</si>
  <si>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</si>
  <si>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</si>
  <si>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</si>
  <si>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</si>
  <si>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</si>
  <si>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</si>
  <si>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</si>
  <si>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</si>
  <si>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</si>
  <si>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</si>
  <si>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</si>
  <si>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</si>
  <si>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</si>
  <si>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</si>
  <si>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</si>
  <si>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</si>
  <si>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</si>
  <si>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</si>
  <si>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</si>
  <si>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</si>
  <si>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</si>
  <si>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</si>
  <si>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</si>
  <si>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</si>
  <si>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</si>
  <si>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</si>
  <si>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</si>
  <si>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</si>
  <si>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</si>
  <si>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</si>
  <si>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</si>
  <si>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</si>
  <si>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</si>
  <si>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</si>
  <si>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</si>
  <si>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</si>
  <si>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</si>
  <si>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</si>
  <si>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</si>
  <si>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</si>
  <si>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</si>
  <si>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</si>
  <si>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</si>
  <si>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</si>
  <si>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</si>
  <si>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</si>
  <si>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</si>
  <si>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</si>
  <si>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</si>
  <si>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</si>
  <si>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</si>
  <si>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</si>
  <si>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</si>
  <si>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</si>
  <si>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</si>
  <si>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</si>
  <si>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</si>
  <si>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</si>
  <si>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</si>
  <si>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</si>
  <si>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</si>
  <si>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</si>
  <si>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</si>
  <si>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</si>
  <si>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</si>
  <si>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</si>
  <si>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</si>
  <si>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</si>
  <si>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</si>
  <si>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</si>
  <si>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</si>
  <si>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</si>
  <si>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</si>
  <si>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</si>
  <si>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</si>
  <si>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</si>
  <si>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</si>
  <si>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</si>
  <si>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</si>
  <si>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</si>
  <si>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</si>
  <si>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</si>
  <si>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</si>
  <si>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</si>
  <si>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</si>
  <si>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</si>
  <si>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</si>
  <si>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</si>
  <si>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</si>
  <si>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</si>
  <si>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</si>
  <si>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</si>
  <si>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</si>
  <si>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</si>
  <si>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</si>
  <si>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</si>
  <si>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</si>
  <si>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</si>
  <si>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</si>
  <si>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</si>
  <si>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</si>
  <si>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</si>
  <si>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</si>
  <si>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</si>
  <si>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</si>
  <si>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</si>
  <si>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</si>
  <si>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</si>
  <si>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</si>
  <si>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</si>
  <si>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</si>
  <si>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</si>
  <si>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</si>
  <si>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</si>
  <si>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</si>
  <si>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</si>
  <si>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</si>
  <si>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</si>
  <si>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</si>
  <si>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</si>
  <si>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</si>
  <si>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</si>
  <si>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</si>
  <si>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</si>
  <si>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</si>
  <si>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</si>
  <si>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</si>
  <si>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</si>
  <si>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</si>
  <si>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</si>
  <si>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</si>
  <si>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</si>
  <si>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</si>
  <si>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</si>
  <si>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</si>
  <si>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</si>
  <si>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</si>
  <si>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</si>
  <si>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</si>
  <si>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</si>
  <si>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</si>
  <si>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</si>
  <si>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</si>
  <si>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</si>
  <si>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</si>
  <si>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</si>
  <si>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</si>
  <si>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</si>
  <si>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</si>
  <si>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</si>
  <si>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</si>
  <si>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</si>
  <si>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</si>
  <si>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</si>
  <si>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</si>
  <si>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</si>
  <si>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</si>
  <si>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</si>
  <si>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</si>
  <si>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</si>
  <si>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</si>
  <si>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</si>
  <si>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</si>
  <si>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</si>
  <si>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</si>
  <si>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</si>
  <si>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</si>
  <si>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</si>
  <si>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</si>
  <si>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</si>
  <si>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</si>
  <si>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</si>
  <si>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</si>
  <si>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</si>
  <si>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</si>
  <si>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</si>
  <si>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</si>
  <si>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</si>
  <si>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</si>
  <si>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</si>
  <si>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</si>
  <si>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</si>
  <si>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</si>
  <si>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</si>
  <si>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</si>
  <si>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</si>
  <si>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</si>
  <si>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</si>
  <si>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</si>
  <si>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</si>
  <si>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</si>
  <si>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</si>
  <si>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</si>
  <si>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</si>
  <si>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</si>
  <si>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</si>
  <si>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</si>
  <si>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</si>
  <si>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</si>
  <si>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</si>
  <si>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</si>
  <si>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</si>
  <si>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</si>
  <si>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</si>
  <si>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</si>
  <si>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</si>
  <si>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</si>
  <si>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</si>
  <si>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</si>
  <si>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</si>
  <si>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</si>
  <si>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</si>
  <si>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</si>
  <si>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</si>
  <si>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</si>
  <si>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</si>
  <si>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</si>
  <si>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</si>
  <si>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</si>
  <si>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</si>
  <si>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</si>
  <si>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</si>
  <si>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</si>
  <si>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</si>
  <si>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</si>
  <si>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</si>
  <si>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</si>
  <si>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</si>
  <si>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</si>
  <si>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</si>
  <si>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</si>
  <si>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</si>
  <si>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</si>
  <si>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</si>
  <si>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</si>
  <si>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</si>
  <si>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</si>
  <si>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</si>
  <si>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</si>
  <si>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</si>
  <si>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</si>
  <si>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</si>
  <si>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</si>
  <si>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</si>
  <si>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</si>
  <si>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</si>
  <si>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</si>
  <si>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</si>
  <si>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</si>
  <si>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</si>
  <si>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</si>
  <si>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</si>
  <si>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</si>
  <si>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</si>
  <si>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</si>
  <si>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</si>
  <si>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</si>
  <si>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</si>
  <si>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</si>
  <si>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</si>
  <si>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</si>
  <si>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</si>
  <si>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</si>
  <si>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</si>
  <si>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</si>
  <si>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</si>
  <si>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</si>
  <si>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</si>
  <si>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</si>
  <si>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</si>
  <si>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</si>
  <si>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</si>
  <si>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</si>
  <si>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</si>
  <si>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</si>
  <si>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</si>
  <si>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</si>
  <si>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</si>
  <si>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</si>
  <si>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</si>
  <si>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</si>
  <si>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</si>
  <si>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</si>
  <si>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</si>
  <si>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</si>
  <si>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</si>
  <si>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</si>
  <si>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</si>
  <si>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</si>
  <si>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</si>
  <si>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</si>
  <si>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</si>
  <si>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</si>
  <si>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</si>
  <si>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</si>
  <si>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</si>
  <si>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</si>
  <si>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</si>
  <si>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</si>
  <si>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</si>
  <si>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</si>
  <si>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</si>
  <si>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</si>
  <si>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</si>
  <si>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</si>
  <si>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</si>
  <si>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</si>
  <si>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</si>
  <si>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</si>
  <si>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</si>
  <si>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</si>
  <si>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</si>
  <si>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</si>
  <si>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</si>
  <si>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</si>
  <si>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</si>
  <si>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</si>
  <si>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</si>
  <si>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</si>
  <si>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</si>
  <si>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</si>
  <si>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</si>
  <si>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</si>
  <si>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</si>
  <si>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</si>
  <si>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</si>
  <si>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</si>
  <si>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</si>
  <si>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</si>
  <si>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</si>
  <si>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</si>
  <si>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</si>
  <si>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</si>
  <si>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</si>
  <si>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</si>
  <si>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</si>
  <si>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</si>
  <si>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</si>
  <si>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</si>
  <si>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</si>
  <si>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</si>
  <si>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</si>
  <si>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</si>
  <si>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</si>
  <si>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</si>
  <si>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</si>
  <si>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</si>
  <si>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</si>
  <si>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</si>
  <si>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</si>
  <si>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</si>
  <si>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</si>
  <si>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</si>
  <si>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</si>
  <si>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</si>
  <si>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</si>
  <si>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</si>
  <si>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</si>
  <si>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</si>
  <si>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</si>
  <si>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</si>
  <si>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</si>
  <si>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</si>
  <si>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</si>
  <si>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</si>
  <si>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</si>
  <si>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</si>
  <si>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</si>
  <si>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</si>
  <si>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</si>
  <si>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</si>
  <si>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</si>
  <si>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</si>
  <si>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</si>
  <si>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</si>
  <si>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</si>
  <si>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</si>
  <si>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</si>
  <si>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</si>
  <si>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</si>
  <si>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</si>
  <si>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</si>
  <si>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</si>
  <si>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</si>
  <si>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</si>
  <si>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</si>
  <si>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</si>
  <si>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</si>
  <si>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</si>
  <si>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</si>
  <si>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</si>
  <si>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</si>
  <si>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</si>
  <si>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</si>
  <si>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</si>
  <si>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</si>
  <si>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</si>
  <si>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</si>
  <si>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</si>
  <si>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</si>
  <si>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</si>
  <si>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</si>
  <si>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</si>
  <si>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</si>
  <si>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</si>
  <si>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</si>
  <si>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</si>
  <si>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</si>
  <si>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</si>
  <si>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</si>
  <si>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</si>
  <si>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</si>
  <si>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</si>
  <si>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</si>
  <si>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</si>
  <si>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</si>
  <si>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</si>
  <si>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</si>
  <si>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</si>
  <si>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</si>
  <si>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</si>
  <si>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</si>
  <si>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</si>
  <si>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</si>
  <si>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</si>
  <si>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</si>
  <si>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</si>
  <si>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</si>
  <si>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</si>
  <si>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</si>
  <si>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</si>
  <si>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</si>
  <si>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</si>
  <si>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</si>
  <si>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</si>
  <si>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</si>
  <si>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</si>
  <si>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</si>
  <si>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</si>
  <si>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</si>
  <si>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</si>
  <si>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</si>
  <si>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</si>
  <si>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</si>
  <si>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</si>
  <si>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</si>
  <si>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</si>
  <si>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</si>
  <si>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</si>
  <si>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</si>
  <si>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</si>
  <si>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</si>
  <si>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</si>
  <si>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</si>
  <si>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</si>
  <si>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</si>
  <si>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</si>
  <si>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</si>
  <si>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</si>
  <si>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</si>
  <si>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</si>
  <si>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</si>
  <si>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</si>
  <si>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</si>
  <si>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</si>
  <si>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</si>
  <si>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</si>
  <si>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</si>
  <si>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</si>
  <si>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</si>
  <si>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</si>
  <si>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</si>
  <si>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</si>
  <si>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</si>
  <si>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</si>
  <si>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</si>
  <si>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</si>
  <si>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</si>
  <si>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</si>
  <si>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</si>
  <si>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</si>
  <si>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</si>
  <si>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</si>
  <si>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</si>
  <si>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</si>
  <si>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</si>
  <si>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</si>
  <si>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</si>
  <si>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</si>
  <si>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</si>
  <si>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</si>
  <si>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</si>
  <si>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</si>
  <si>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</si>
  <si>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</si>
  <si>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</si>
  <si>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</si>
  <si>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</si>
  <si>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</si>
  <si>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</si>
  <si>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</si>
  <si>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</si>
  <si>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</si>
  <si>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</si>
  <si>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</si>
  <si>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</si>
  <si>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</si>
  <si>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</si>
  <si>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</si>
  <si>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</si>
  <si>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</si>
  <si>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</si>
  <si>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</si>
  <si>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</si>
  <si>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</si>
  <si>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</si>
  <si>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</si>
  <si>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</si>
  <si>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</si>
  <si>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</si>
  <si>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</si>
  <si>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</si>
  <si>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</si>
  <si>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</si>
  <si>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</si>
  <si>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</si>
  <si>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</si>
  <si>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</si>
  <si>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</si>
  <si>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</si>
  <si>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</si>
  <si>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</si>
  <si>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</si>
  <si>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</si>
  <si>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</si>
  <si>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</si>
  <si>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</si>
  <si>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</si>
  <si>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</si>
  <si>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</si>
  <si>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</si>
  <si>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</si>
  <si>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</si>
  <si>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</si>
  <si>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</si>
  <si>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</si>
  <si>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</si>
  <si>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</si>
  <si>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</si>
  <si>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</si>
  <si>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</si>
  <si>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</si>
  <si>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</si>
  <si>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</si>
  <si>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</si>
  <si>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</si>
  <si>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</si>
  <si>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</si>
  <si>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</si>
  <si>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</si>
  <si>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</si>
  <si>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</si>
  <si>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</si>
  <si>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</si>
  <si>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</si>
  <si>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</si>
  <si>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</si>
  <si>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</si>
  <si>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</si>
  <si>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</si>
  <si>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</si>
  <si>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</si>
  <si>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</si>
  <si>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</si>
  <si>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</si>
  <si>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</si>
  <si>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</si>
  <si>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</si>
  <si>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</si>
  <si>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</si>
  <si>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</si>
  <si>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</si>
  <si>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</si>
  <si>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</si>
  <si>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</si>
  <si>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</si>
  <si>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</si>
  <si>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</si>
  <si>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</si>
  <si>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</si>
  <si>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</si>
  <si>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</si>
  <si>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</si>
  <si>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</si>
  <si>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</si>
  <si>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</si>
  <si>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</si>
  <si>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</si>
  <si>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</si>
  <si>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</si>
  <si>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</si>
  <si>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</si>
  <si>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</si>
  <si>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</si>
  <si>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</si>
  <si>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</si>
  <si>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</si>
  <si>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</si>
  <si>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</si>
  <si>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</si>
  <si>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</si>
  <si>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</si>
  <si>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</si>
  <si>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</si>
  <si>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</si>
  <si>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</si>
  <si>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</si>
  <si>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</si>
  <si>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</si>
  <si>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</si>
  <si>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</si>
  <si>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</si>
  <si>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</si>
  <si>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</si>
  <si>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</si>
  <si>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</si>
  <si>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</si>
  <si>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</si>
  <si>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</si>
  <si>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</si>
  <si>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</si>
  <si>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</si>
  <si>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</si>
  <si>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</si>
  <si>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</si>
  <si>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</si>
  <si>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</si>
  <si>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</si>
  <si>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</si>
  <si>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</si>
  <si>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</si>
  <si>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</si>
  <si>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</si>
  <si>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</si>
  <si>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</si>
  <si>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</si>
  <si>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</si>
  <si>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</si>
  <si>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</si>
  <si>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</si>
  <si>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</si>
  <si>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</si>
  <si>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</si>
  <si>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</si>
  <si>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</si>
  <si>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</si>
  <si>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</si>
  <si>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</si>
  <si>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</si>
  <si>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</si>
  <si>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</si>
  <si>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</si>
  <si>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</si>
  <si>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</si>
  <si>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</si>
  <si>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</si>
  <si>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</si>
  <si>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</si>
  <si>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</si>
  <si>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</si>
  <si>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</si>
  <si>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</si>
  <si>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</si>
  <si>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</si>
  <si>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</si>
  <si>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</si>
  <si>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</si>
  <si>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</si>
  <si>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</si>
  <si>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</si>
  <si>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</si>
  <si>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</si>
  <si>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</si>
  <si>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</si>
  <si>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</si>
  <si>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</si>
  <si>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</si>
  <si>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</si>
  <si>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</si>
  <si>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</si>
  <si>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</si>
  <si>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</si>
  <si>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</si>
  <si>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</si>
  <si>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</si>
  <si>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</si>
  <si>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</si>
  <si>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</si>
  <si>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</si>
  <si>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</si>
  <si>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</si>
  <si>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</si>
  <si>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</si>
  <si>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</si>
  <si>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</si>
  <si>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</si>
  <si>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</si>
  <si>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</si>
  <si>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</si>
  <si>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</si>
  <si>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</si>
  <si>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</si>
  <si>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</si>
  <si>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</si>
  <si>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</si>
  <si>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</si>
  <si>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</si>
  <si>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</si>
  <si>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</si>
  <si>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</si>
  <si>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</si>
  <si>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</si>
  <si>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</si>
  <si>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</si>
  <si>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</si>
  <si>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</si>
  <si>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</si>
  <si>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</si>
  <si>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</si>
  <si>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</si>
  <si>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</si>
  <si>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</si>
  <si>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</si>
  <si>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</si>
  <si>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</si>
  <si>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</si>
  <si>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</si>
  <si>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</si>
  <si>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</si>
  <si>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</si>
  <si>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</si>
  <si>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</si>
  <si>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</si>
  <si>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</si>
  <si>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</si>
  <si>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</si>
  <si>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</si>
  <si>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</si>
  <si>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</si>
  <si>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</si>
  <si>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</si>
  <si>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</si>
  <si>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</si>
  <si>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</si>
  <si>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</si>
  <si>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</si>
  <si>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</si>
  <si>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</si>
  <si>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</si>
  <si>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</si>
  <si>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</si>
  <si>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</si>
  <si>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</si>
  <si>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</si>
  <si>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</si>
  <si>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</si>
  <si>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</si>
  <si>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</si>
  <si>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</si>
  <si>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</si>
  <si>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</si>
  <si>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</si>
  <si>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</si>
  <si>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</si>
  <si>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</si>
  <si>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</si>
  <si>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</si>
  <si>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</si>
  <si>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</si>
  <si>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</si>
  <si>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</si>
  <si>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</si>
  <si>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</si>
  <si>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</si>
  <si>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</si>
  <si>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</si>
  <si>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</si>
  <si>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</si>
  <si>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</si>
  <si>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</si>
  <si>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</si>
  <si>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</si>
  <si>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</si>
  <si>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</si>
  <si>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</si>
  <si>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</si>
  <si>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</si>
  <si>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</si>
  <si>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</si>
  <si>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</si>
  <si>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</si>
  <si>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</si>
  <si>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</si>
  <si>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</si>
  <si>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</si>
  <si>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</si>
  <si>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</si>
  <si>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</si>
  <si>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</si>
  <si>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</si>
  <si>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</si>
  <si>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</si>
  <si>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</si>
  <si>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</si>
  <si>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</si>
  <si>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</si>
  <si>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</si>
  <si>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</si>
  <si>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</si>
  <si>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</si>
  <si>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</si>
  <si>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</si>
  <si>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</si>
  <si>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</si>
  <si>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</si>
  <si>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</si>
  <si>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</si>
  <si>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</si>
  <si>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</si>
  <si>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</si>
  <si>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</si>
  <si>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</si>
  <si>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</si>
  <si>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</si>
  <si>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</si>
  <si>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</si>
  <si>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</si>
  <si>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</si>
  <si>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</si>
  <si>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</si>
  <si>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</si>
  <si>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</si>
  <si>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</si>
  <si>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</si>
  <si>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</si>
  <si>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</si>
  <si>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</si>
  <si>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</si>
  <si>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</si>
  <si>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</si>
  <si>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</si>
  <si>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</si>
  <si>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</si>
  <si>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</si>
  <si>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</si>
  <si>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</si>
  <si>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</si>
  <si>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</si>
  <si>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</si>
  <si>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</si>
  <si>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</si>
  <si>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</si>
  <si>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</si>
  <si>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</si>
  <si>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</si>
  <si>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</si>
  <si>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</si>
  <si>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</si>
  <si>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</si>
  <si>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</si>
  <si>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</si>
  <si>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</si>
  <si>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</si>
  <si>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</si>
  <si>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</si>
  <si>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</si>
  <si>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</si>
  <si>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</si>
  <si>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</si>
  <si>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</si>
  <si>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</si>
  <si>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</si>
  <si>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</si>
  <si>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</si>
  <si>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</si>
  <si>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</si>
  <si>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</si>
  <si>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</si>
  <si>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</si>
  <si>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</si>
  <si>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</si>
  <si>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</si>
  <si>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</si>
  <si>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</si>
  <si>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</si>
  <si>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</si>
  <si>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</si>
  <si>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</si>
  <si>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</si>
  <si>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</si>
  <si>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</si>
  <si>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</si>
  <si>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</si>
  <si>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</si>
  <si>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</si>
  <si>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</si>
  <si>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</si>
  <si>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</si>
  <si>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</si>
  <si>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</si>
  <si>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</si>
  <si>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</si>
  <si>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</si>
  <si>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</si>
  <si>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</si>
  <si>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</si>
  <si>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</si>
  <si>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</si>
  <si>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</si>
  <si>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</si>
  <si>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</si>
  <si>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</si>
  <si>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</si>
  <si>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</si>
  <si>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</si>
  <si>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</si>
  <si>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</si>
  <si>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</si>
  <si>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</si>
  <si>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</si>
  <si>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</si>
  <si>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</si>
  <si>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</si>
  <si>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</si>
  <si>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</si>
  <si>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</si>
  <si>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</si>
  <si>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</si>
  <si>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</si>
  <si>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</si>
  <si>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</si>
  <si>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</si>
  <si>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</si>
  <si>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</si>
  <si>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</si>
  <si>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</si>
  <si>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</si>
  <si>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</si>
  <si>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</si>
  <si>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</si>
  <si>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</si>
  <si>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</si>
  <si>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</si>
  <si>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</si>
  <si>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</si>
  <si>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</si>
  <si>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</si>
  <si>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</si>
  <si>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</si>
  <si>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</si>
  <si>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</si>
  <si>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</si>
  <si>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</si>
  <si>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</si>
  <si>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</si>
  <si>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</si>
  <si>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</si>
  <si>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</si>
  <si>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</si>
  <si>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</si>
  <si>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</si>
  <si>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</si>
  <si>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</si>
  <si>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</si>
  <si>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</si>
  <si>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</si>
  <si>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</si>
  <si>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</si>
  <si>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</si>
  <si>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</si>
  <si>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</si>
  <si>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</si>
  <si>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</si>
  <si>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</si>
  <si>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</si>
  <si>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</si>
  <si>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</si>
  <si>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</si>
  <si>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</si>
  <si>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</si>
  <si>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</si>
  <si>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</si>
  <si>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</si>
  <si>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</si>
  <si>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</si>
  <si>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</si>
  <si>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</si>
  <si>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</si>
  <si>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</si>
  <si>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</si>
  <si>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</si>
  <si>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</si>
  <si>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</si>
  <si>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</si>
  <si>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</si>
  <si>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</si>
  <si>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</si>
  <si>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</si>
  <si>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</si>
  <si>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</si>
  <si>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</si>
  <si>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</si>
  <si>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</si>
  <si>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</si>
  <si>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</si>
  <si>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</si>
  <si>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</si>
  <si>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</si>
  <si>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</si>
  <si>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</si>
  <si>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</si>
  <si>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</si>
  <si>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</si>
  <si>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</si>
  <si>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</si>
  <si>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</si>
  <si>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</si>
  <si>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</si>
  <si>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</si>
  <si>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</si>
  <si>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</si>
  <si>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</si>
  <si>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</si>
  <si>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</si>
  <si>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</si>
  <si>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</si>
  <si>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</si>
  <si>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</si>
  <si>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</si>
  <si>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</si>
  <si>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</si>
  <si>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</si>
  <si>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</si>
  <si>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</si>
  <si>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</si>
  <si>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</si>
  <si>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</si>
  <si>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</si>
  <si>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</si>
  <si>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</si>
  <si>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</si>
  <si>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</si>
  <si>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</si>
  <si>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</si>
  <si>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</si>
  <si>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</si>
  <si>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</si>
  <si>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</si>
  <si>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</si>
  <si>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</si>
  <si>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</si>
  <si>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</si>
  <si>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</si>
  <si>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</si>
  <si>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</si>
  <si>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</si>
  <si>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</si>
  <si>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</si>
  <si>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</si>
  <si>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</si>
  <si>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</si>
  <si>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</si>
  <si>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</si>
  <si>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</si>
  <si>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</si>
  <si>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</si>
  <si>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</si>
  <si>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</si>
  <si>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</si>
  <si>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</si>
  <si>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</si>
  <si>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</si>
  <si>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</si>
  <si>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</si>
  <si>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</si>
  <si>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</si>
  <si>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</si>
  <si>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</si>
  <si>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</si>
  <si>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</si>
  <si>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</si>
  <si>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</si>
  <si>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</si>
  <si>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</si>
  <si>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</si>
  <si>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</si>
  <si>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</si>
  <si>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</si>
  <si>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</si>
  <si>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</si>
  <si>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</si>
  <si>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</si>
  <si>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</si>
  <si>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</si>
  <si>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</si>
  <si>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</si>
  <si>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</si>
  <si>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</si>
  <si>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</si>
  <si>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</si>
  <si>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</si>
  <si>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</si>
  <si>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</si>
  <si>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</si>
  <si>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</si>
  <si>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</si>
  <si>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</si>
  <si>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</si>
  <si>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</si>
  <si>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</si>
  <si>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</si>
  <si>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</si>
  <si>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</si>
  <si>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</si>
  <si>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</si>
  <si>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</si>
  <si>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</si>
  <si>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</si>
  <si>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</si>
  <si>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</si>
  <si>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</si>
  <si>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</si>
  <si>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</si>
  <si>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</si>
  <si>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</si>
  <si>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</si>
  <si>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</si>
  <si>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</si>
  <si>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</si>
  <si>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</si>
  <si>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</si>
  <si>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</si>
  <si>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</si>
  <si>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</si>
  <si>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</si>
  <si>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</si>
  <si>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</si>
  <si>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</si>
  <si>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</si>
  <si>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</si>
  <si>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</si>
  <si>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</si>
  <si>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</si>
  <si>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</si>
  <si>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</si>
  <si>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</si>
  <si>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</si>
  <si>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</si>
  <si>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</si>
  <si>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</si>
  <si>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</si>
  <si>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</si>
  <si>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</si>
  <si>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</si>
  <si>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</si>
  <si>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</si>
  <si>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</si>
  <si>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</si>
  <si>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</si>
  <si>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</si>
  <si>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</si>
  <si>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</si>
  <si>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</si>
  <si>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</si>
  <si>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</si>
  <si>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</si>
  <si>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</si>
  <si>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</si>
  <si>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</si>
  <si>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</si>
  <si>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</si>
  <si>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</si>
  <si>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</si>
  <si>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</si>
  <si>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</si>
  <si>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</si>
  <si>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</si>
  <si>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</si>
  <si>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</si>
  <si>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</si>
  <si>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</si>
  <si>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</si>
  <si>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</si>
  <si>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</si>
  <si>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</si>
  <si>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</si>
  <si>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</si>
  <si>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</si>
  <si>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</si>
  <si>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</si>
  <si>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</si>
  <si>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</si>
  <si>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</si>
  <si>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</si>
  <si>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</si>
  <si>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</si>
  <si>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</si>
  <si>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</si>
  <si>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</si>
  <si>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</si>
  <si>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</si>
  <si>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</si>
  <si>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</si>
  <si>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</si>
  <si>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</si>
  <si>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</si>
  <si>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</si>
  <si>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</si>
  <si>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</si>
  <si>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</si>
  <si>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</si>
  <si>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</si>
  <si>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</si>
  <si>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</si>
  <si>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</si>
  <si>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</si>
  <si>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</si>
  <si>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</si>
  <si>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</si>
  <si>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</si>
  <si>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</si>
  <si>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</si>
  <si>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</si>
  <si>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</si>
  <si>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</si>
  <si>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</si>
  <si>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</si>
  <si>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</si>
  <si>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</si>
  <si>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</si>
  <si>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</si>
  <si>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</si>
  <si>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</si>
  <si>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</si>
  <si>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</si>
  <si>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</si>
  <si>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</si>
  <si>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</si>
  <si>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</si>
  <si>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</si>
  <si>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</si>
  <si>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</si>
  <si>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</si>
  <si>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</si>
  <si>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</si>
  <si>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</si>
  <si>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</si>
  <si>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</si>
  <si>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</si>
  <si>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</si>
  <si>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</si>
  <si>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</si>
  <si>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</si>
  <si>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</si>
  <si>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</si>
  <si>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</si>
  <si>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</si>
  <si>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</si>
  <si>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</si>
  <si>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</si>
  <si>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</si>
  <si>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</si>
  <si>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</si>
  <si>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</si>
  <si>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</si>
  <si>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</si>
  <si>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</si>
  <si>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</si>
  <si>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</si>
  <si>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</si>
  <si>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</si>
  <si>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</si>
  <si>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</si>
  <si>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</si>
  <si>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</si>
  <si>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</si>
  <si>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</si>
  <si>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</si>
  <si>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</si>
  <si>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</si>
  <si>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</si>
  <si>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</si>
  <si>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</si>
  <si>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</si>
  <si>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</si>
  <si>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</si>
  <si>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</si>
  <si>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</si>
  <si>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</si>
  <si>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</si>
  <si>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</si>
  <si>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</si>
  <si>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</si>
  <si>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</si>
  <si>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</si>
  <si>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</si>
  <si>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</si>
  <si>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</si>
  <si>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</si>
  <si>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</si>
  <si>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</si>
  <si>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</si>
  <si>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</si>
  <si>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</si>
  <si>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</si>
  <si>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</si>
  <si>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</si>
  <si>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</si>
  <si>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</si>
  <si>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</si>
  <si>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</si>
  <si>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</si>
  <si>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</si>
  <si>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</si>
  <si>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</si>
  <si>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</si>
  <si>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</si>
  <si>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</si>
  <si>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</si>
  <si>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</si>
  <si>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</si>
  <si>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</si>
  <si>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</si>
  <si>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</si>
  <si>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</si>
  <si>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</si>
  <si>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</si>
  <si>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</si>
  <si>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</si>
  <si>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</si>
  <si>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</si>
  <si>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</si>
  <si>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</si>
  <si>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</si>
  <si>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</si>
  <si>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</si>
  <si>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</si>
  <si>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</si>
  <si>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</si>
  <si>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</si>
  <si>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</si>
  <si>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</si>
  <si>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</si>
  <si>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</si>
  <si>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</si>
  <si>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</si>
  <si>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</si>
  <si>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</si>
  <si>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</si>
  <si>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</si>
  <si>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</si>
  <si>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</si>
  <si>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</si>
  <si>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</si>
  <si>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</si>
  <si>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</si>
  <si>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</si>
  <si>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</si>
  <si>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</si>
  <si>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</si>
  <si>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</si>
  <si>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</si>
  <si>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</si>
  <si>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</si>
  <si>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</si>
  <si>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</si>
  <si>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</si>
  <si>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</si>
  <si>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</si>
  <si>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</si>
  <si>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</si>
  <si>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</si>
  <si>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</si>
  <si>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</si>
  <si>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</si>
  <si>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</si>
  <si>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</si>
  <si>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</si>
  <si>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</si>
  <si>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</si>
  <si>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</si>
  <si>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</si>
  <si>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</si>
  <si>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</si>
  <si>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</si>
  <si>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</si>
  <si>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</si>
  <si>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</si>
  <si>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</si>
  <si>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</si>
  <si>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</si>
  <si>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</si>
  <si>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</si>
  <si>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</si>
  <si>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</si>
  <si>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</si>
  <si>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</si>
  <si>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</si>
  <si>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</si>
  <si>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</si>
  <si>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</si>
  <si>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</si>
  <si>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</si>
  <si>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</si>
  <si>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</si>
  <si>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</si>
  <si>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</si>
  <si>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</si>
  <si>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</si>
  <si>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</si>
  <si>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</si>
  <si>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</si>
  <si>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</si>
  <si>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</si>
  <si>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</si>
  <si>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</si>
  <si>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</si>
  <si>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</si>
  <si>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</si>
  <si>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</si>
  <si>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</si>
  <si>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</si>
  <si>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</si>
  <si>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</si>
  <si>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</si>
  <si>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</si>
  <si>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</si>
  <si>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</si>
  <si>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</si>
  <si>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</si>
  <si>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</si>
  <si>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</si>
  <si>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</si>
  <si>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</si>
  <si>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</si>
  <si>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</si>
  <si>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</si>
  <si>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</si>
  <si>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</si>
  <si>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</si>
  <si>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</si>
  <si>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</si>
  <si>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</si>
  <si>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</si>
  <si>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</si>
  <si>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</si>
  <si>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</si>
  <si>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</si>
  <si>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</si>
  <si>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</si>
  <si>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</si>
  <si>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</si>
  <si>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</si>
  <si>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</si>
  <si>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</si>
  <si>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</si>
  <si>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</si>
  <si>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</si>
  <si>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</si>
  <si>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</si>
  <si>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</si>
  <si>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</si>
  <si>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</si>
  <si>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</si>
  <si>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</si>
  <si>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</si>
  <si>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</si>
  <si>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</si>
  <si>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</si>
  <si>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</si>
  <si>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</si>
  <si>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</si>
  <si>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</si>
  <si>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</si>
  <si>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</si>
  <si>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</si>
  <si>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</si>
  <si>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</si>
  <si>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</si>
  <si>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</si>
  <si>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</si>
  <si>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</si>
  <si>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</si>
  <si>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</si>
  <si>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</si>
  <si>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</si>
  <si>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</si>
  <si>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</si>
  <si>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</si>
  <si>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</si>
  <si>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</si>
  <si>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</si>
  <si>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</si>
  <si>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</si>
  <si>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</si>
  <si>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</si>
  <si>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</si>
  <si>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</si>
  <si>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</si>
  <si>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</si>
  <si>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</si>
  <si>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</si>
  <si>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</si>
  <si>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</si>
  <si>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</si>
  <si>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</si>
  <si>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</si>
  <si>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</si>
  <si>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</si>
  <si>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</si>
  <si>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</si>
  <si>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</si>
  <si>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</si>
  <si>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</si>
  <si>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</si>
  <si>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</si>
  <si>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</si>
  <si>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</si>
  <si>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</si>
  <si>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</si>
  <si>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</si>
  <si>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</si>
  <si>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</si>
  <si>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</si>
  <si>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</si>
  <si>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</si>
  <si>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</si>
  <si>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</si>
  <si>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</si>
  <si>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</si>
  <si>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</si>
  <si>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</si>
  <si>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</si>
  <si>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</si>
  <si>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</si>
  <si>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</si>
  <si>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</si>
  <si>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</si>
  <si>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</si>
  <si>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</si>
  <si>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</si>
  <si>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</si>
  <si>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</si>
  <si>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</si>
  <si>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</si>
  <si>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</si>
  <si>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</si>
  <si>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</si>
  <si>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</si>
  <si>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</si>
  <si>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</si>
  <si>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</si>
  <si>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</si>
  <si>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</si>
  <si>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</si>
  <si>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</si>
  <si>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</si>
  <si>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</si>
  <si>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</si>
  <si>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</si>
  <si>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</si>
  <si>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</si>
  <si>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</si>
  <si>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</si>
  <si>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</si>
  <si>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</si>
  <si>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</si>
  <si>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</si>
  <si>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</si>
  <si>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</si>
  <si>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</si>
  <si>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</si>
  <si>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</si>
  <si>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</si>
  <si>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</si>
  <si>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</si>
  <si>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</si>
  <si>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</si>
  <si>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</si>
  <si>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</si>
  <si>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</si>
  <si>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</si>
  <si>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</si>
  <si>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</si>
  <si>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</si>
  <si>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</si>
  <si>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</si>
  <si>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</si>
  <si>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</si>
  <si>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</si>
  <si>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</si>
  <si>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</si>
  <si>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</si>
  <si>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</si>
  <si>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</si>
  <si>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</si>
  <si>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</si>
  <si>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</si>
  <si>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</si>
  <si>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</si>
  <si>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</si>
  <si>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</si>
  <si>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</si>
  <si>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</si>
  <si>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</si>
  <si>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</si>
  <si>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</si>
  <si>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</si>
  <si>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</si>
  <si>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</si>
  <si>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</si>
  <si>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</si>
  <si>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</si>
  <si>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</si>
  <si>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</si>
  <si>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</si>
  <si>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</si>
  <si>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</si>
  <si>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</si>
  <si>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</si>
  <si>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</si>
  <si>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</si>
  <si>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</si>
  <si>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</si>
  <si>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</si>
  <si>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</si>
  <si>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</si>
  <si>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</si>
  <si>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</si>
  <si>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</si>
  <si>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</si>
  <si>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</si>
  <si>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</si>
  <si>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</si>
  <si>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</si>
  <si>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</si>
  <si>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</si>
  <si>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</si>
  <si>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</si>
  <si>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</si>
  <si>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</si>
  <si>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</si>
  <si>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</si>
  <si>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</si>
  <si>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</si>
  <si>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</si>
  <si>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</si>
  <si>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</si>
  <si>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</si>
  <si>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</si>
  <si>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</si>
  <si>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</si>
  <si>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</si>
  <si>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</si>
  <si>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</si>
  <si>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</si>
  <si>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</si>
  <si>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</si>
  <si>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</si>
  <si>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</si>
  <si>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</si>
  <si>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</si>
  <si>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</si>
  <si>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</si>
  <si>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</si>
  <si>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</si>
  <si>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</si>
  <si>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</si>
  <si>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</si>
  <si>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</si>
  <si>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</si>
  <si>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</si>
  <si>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</si>
  <si>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</si>
  <si>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</si>
  <si>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</si>
  <si>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</si>
  <si>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</si>
  <si>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</si>
  <si>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</si>
  <si>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</si>
  <si>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</si>
  <si>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</si>
  <si>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</si>
  <si>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</si>
  <si>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</si>
  <si>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</si>
  <si>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</si>
  <si>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</si>
  <si>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</si>
  <si>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</si>
  <si>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</si>
  <si>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</si>
  <si>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</si>
  <si>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</si>
  <si>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</si>
  <si>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</si>
  <si>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</si>
  <si>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</si>
  <si>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</si>
  <si>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</si>
  <si>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</si>
  <si>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</si>
  <si>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</si>
  <si>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</si>
  <si>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</si>
  <si>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</si>
  <si>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</si>
  <si>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</si>
  <si>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</si>
  <si>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</si>
  <si>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</si>
  <si>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</si>
  <si>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</si>
  <si>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</si>
  <si>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</si>
  <si>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</si>
  <si>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</si>
  <si>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</si>
  <si>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</si>
  <si>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</si>
  <si>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</si>
  <si>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</si>
  <si>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</si>
  <si>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</si>
  <si>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</si>
  <si>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</si>
  <si>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</si>
  <si>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</si>
  <si>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</si>
  <si>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</si>
  <si>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</si>
  <si>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</si>
  <si>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</si>
  <si>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</si>
  <si>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</si>
  <si>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</si>
  <si>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</si>
  <si>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</si>
  <si>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</si>
  <si>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</si>
  <si>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</si>
  <si>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</si>
  <si>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</si>
  <si>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</si>
  <si>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</si>
  <si>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</si>
  <si>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</si>
  <si>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</si>
  <si>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</si>
  <si>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</si>
  <si>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</si>
  <si>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</si>
  <si>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</si>
  <si>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</si>
  <si>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</si>
  <si>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</si>
  <si>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</si>
  <si>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</si>
  <si>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</si>
  <si>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</si>
  <si>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</si>
  <si>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</si>
  <si>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</si>
  <si>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</si>
  <si>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</si>
  <si>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</si>
  <si>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</si>
  <si>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</si>
  <si>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</si>
  <si>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</si>
  <si>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</si>
  <si>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</si>
  <si>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</si>
  <si>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</si>
  <si>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</si>
  <si>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</si>
  <si>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</si>
  <si>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</si>
  <si>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</si>
  <si>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</si>
  <si>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</si>
  <si>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</si>
  <si>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</si>
  <si>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</si>
  <si>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</si>
  <si>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</si>
  <si>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</si>
  <si>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</si>
  <si>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</si>
  <si>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</si>
  <si>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</si>
  <si>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</si>
  <si>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</si>
  <si>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</si>
  <si>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</si>
  <si>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</si>
  <si>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</si>
  <si>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</si>
  <si>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</si>
  <si>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</si>
  <si>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</si>
  <si>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</si>
  <si>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</si>
  <si>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</si>
  <si>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</si>
  <si>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</si>
  <si>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</si>
  <si>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</si>
  <si>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</si>
  <si>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</si>
  <si>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</si>
  <si>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</si>
  <si>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</si>
  <si>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</si>
  <si>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</si>
  <si>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</si>
  <si>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</si>
  <si>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</si>
  <si>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</si>
  <si>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</si>
  <si>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</si>
  <si>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</si>
  <si>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</si>
  <si>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</si>
  <si>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</si>
  <si>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</si>
  <si>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</si>
  <si>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</si>
  <si>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</si>
  <si>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</si>
  <si>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</si>
  <si>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</si>
  <si>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</si>
  <si>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</si>
  <si>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</si>
  <si>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</si>
  <si>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</si>
  <si>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</si>
  <si>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</si>
  <si>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</si>
  <si>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</si>
  <si>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</si>
  <si>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</si>
  <si>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</si>
  <si>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</si>
  <si>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</si>
  <si>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</si>
  <si>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</si>
  <si>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</si>
  <si>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</si>
  <si>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</si>
  <si>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</si>
  <si>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</si>
  <si>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</si>
  <si>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</si>
  <si>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</si>
  <si>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</si>
  <si>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</si>
  <si>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</si>
  <si>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</si>
  <si>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</si>
  <si>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</si>
  <si>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</si>
  <si>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</si>
  <si>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</si>
  <si>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</si>
  <si>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</si>
  <si>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</si>
  <si>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</si>
  <si>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</si>
  <si>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</si>
  <si>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</si>
  <si>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</si>
  <si>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</si>
  <si>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</si>
  <si>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</si>
  <si>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</si>
  <si>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</si>
  <si>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</si>
  <si>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</si>
  <si>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</si>
  <si>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</si>
  <si>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</si>
  <si>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</si>
  <si>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</si>
  <si>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</si>
  <si>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</si>
  <si>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</si>
  <si>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</si>
  <si>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</si>
  <si>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</si>
  <si>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</si>
  <si>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</si>
  <si>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</si>
  <si>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</si>
  <si>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</si>
  <si>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</si>
  <si>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</si>
  <si>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</si>
  <si>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</si>
  <si>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</si>
  <si>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</si>
  <si>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</si>
  <si>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</si>
  <si>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</si>
  <si>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</si>
  <si>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</si>
  <si>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</si>
  <si>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</si>
  <si>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</si>
  <si>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</si>
  <si>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</si>
  <si>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</si>
  <si>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</si>
  <si>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</si>
  <si>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</si>
  <si>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</si>
  <si>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</si>
  <si>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</si>
  <si>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</si>
  <si>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</si>
  <si>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</si>
  <si>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</si>
  <si>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</si>
  <si>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</si>
  <si>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</si>
  <si>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</si>
  <si>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</si>
  <si>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</si>
  <si>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</si>
  <si>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</si>
  <si>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</si>
  <si>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</si>
  <si>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</si>
  <si>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</si>
  <si>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</si>
  <si>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</si>
  <si>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</si>
  <si>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</si>
  <si>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</si>
  <si>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</si>
  <si>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</si>
  <si>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</si>
  <si>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</si>
  <si>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</si>
  <si>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</si>
  <si>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</si>
  <si>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</si>
  <si>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</si>
  <si>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</si>
  <si>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</si>
  <si>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</si>
  <si>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</si>
  <si>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</si>
  <si>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</si>
  <si>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</si>
  <si>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</si>
  <si>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</si>
  <si>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</si>
  <si>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</si>
  <si>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</si>
  <si>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</si>
  <si>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</si>
  <si>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</si>
  <si>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</si>
  <si>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</si>
  <si>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</si>
  <si>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</si>
  <si>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</si>
  <si>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</si>
  <si>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</si>
  <si>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</si>
  <si>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</si>
  <si>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</si>
  <si>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</si>
  <si>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</si>
  <si>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</si>
  <si>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</si>
  <si>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</si>
  <si>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</si>
  <si>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</si>
  <si>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</si>
  <si>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</si>
  <si>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</si>
  <si>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</si>
  <si>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</si>
  <si>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</si>
  <si>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</si>
  <si>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</si>
  <si>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</si>
  <si>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</si>
  <si>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</si>
  <si>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</si>
  <si>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</si>
  <si>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</si>
  <si>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</si>
  <si>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</si>
  <si>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</si>
  <si>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</si>
  <si>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</si>
  <si>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</si>
  <si>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</si>
  <si>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</si>
  <si>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</si>
  <si>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</si>
  <si>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</si>
  <si>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</si>
  <si>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</si>
  <si>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</si>
  <si>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</si>
  <si>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</si>
  <si>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</si>
  <si>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</si>
  <si>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</si>
  <si>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</si>
  <si>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</si>
  <si>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</si>
  <si>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</si>
  <si>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</si>
  <si>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</si>
  <si>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</si>
  <si>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</si>
  <si>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</si>
  <si>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</si>
  <si>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</si>
  <si>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</si>
  <si>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</si>
  <si>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</si>
  <si>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</si>
  <si>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</si>
  <si>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</si>
  <si>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</si>
  <si>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</si>
  <si>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</si>
  <si>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</si>
  <si>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</si>
  <si>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</si>
  <si>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</si>
  <si>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</si>
  <si>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</si>
  <si>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</si>
  <si>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</si>
  <si>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</si>
  <si>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</si>
  <si>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</si>
  <si>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</si>
  <si>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</si>
  <si>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</si>
  <si>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</si>
  <si>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</si>
  <si>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</si>
  <si>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</si>
  <si>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</si>
  <si>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</si>
  <si>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</si>
  <si>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</si>
  <si>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</si>
  <si>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</si>
  <si>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</si>
  <si>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</si>
  <si>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</si>
  <si>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</si>
  <si>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</si>
  <si>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</si>
  <si>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</si>
  <si>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</si>
  <si>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</si>
  <si>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</si>
  <si>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</si>
  <si>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</si>
  <si>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</si>
  <si>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</si>
  <si>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</si>
  <si>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</si>
  <si>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</si>
  <si>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</si>
  <si>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</si>
  <si>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</si>
  <si>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</si>
  <si>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</si>
  <si>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</si>
  <si>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</si>
  <si>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</si>
  <si>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</si>
  <si>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</si>
  <si>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</si>
  <si>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</si>
  <si>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</si>
  <si>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</si>
  <si>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</si>
  <si>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</si>
  <si>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</si>
  <si>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</si>
  <si>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</si>
  <si>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</si>
  <si>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</si>
  <si>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</si>
  <si>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</si>
  <si>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</si>
  <si>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</si>
  <si>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</si>
  <si>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</si>
  <si>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</si>
  <si>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</si>
  <si>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</si>
  <si>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</si>
  <si>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</si>
  <si>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</si>
  <si>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</si>
  <si>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</si>
  <si>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</si>
  <si>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</si>
  <si>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</si>
  <si>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</si>
  <si>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</si>
  <si>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</si>
  <si>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</si>
  <si>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</si>
  <si>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</si>
  <si>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</si>
  <si>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</si>
  <si>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</si>
  <si>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</si>
  <si>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</si>
  <si>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</si>
  <si>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</si>
  <si>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</si>
  <si>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</si>
  <si>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</si>
  <si>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</si>
  <si>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</si>
  <si>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</si>
  <si>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</si>
  <si>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</si>
  <si>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</si>
  <si>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</si>
  <si>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</si>
  <si>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</si>
  <si>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</si>
  <si>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</si>
  <si>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</si>
  <si>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</si>
  <si>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</si>
  <si>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</si>
  <si>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</si>
  <si>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</si>
  <si>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</si>
  <si>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</si>
  <si>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</si>
  <si>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</si>
  <si>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</si>
  <si>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</si>
  <si>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</si>
  <si>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</si>
  <si>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</si>
  <si>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</si>
  <si>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</si>
  <si>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</si>
  <si>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</si>
  <si>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</si>
  <si>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</si>
  <si>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</si>
  <si>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</si>
  <si>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</si>
  <si>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</si>
  <si>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</si>
  <si>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</si>
  <si>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</si>
  <si>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</si>
  <si>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</si>
  <si>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</si>
  <si>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</si>
  <si>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</si>
  <si>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</si>
  <si>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</si>
  <si>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</si>
  <si>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</si>
  <si>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</si>
  <si>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</si>
  <si>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</si>
  <si>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</si>
  <si>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</si>
  <si>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</si>
  <si>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</si>
  <si>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</si>
  <si>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</si>
  <si>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</si>
  <si>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</si>
  <si>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</si>
  <si>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</si>
  <si>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</si>
  <si>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</si>
  <si>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</si>
  <si>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</si>
  <si>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</si>
  <si>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</si>
  <si>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</si>
  <si>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</si>
  <si>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</si>
  <si>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</si>
  <si>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</si>
  <si>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</si>
  <si>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</si>
  <si>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</si>
  <si>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</si>
  <si>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</si>
  <si>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</si>
  <si>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</si>
  <si>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</si>
  <si>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</si>
  <si>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</si>
  <si>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</si>
  <si>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</si>
  <si>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</si>
  <si>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</si>
  <si>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</si>
  <si>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</si>
  <si>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</si>
  <si>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</si>
  <si>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</si>
  <si>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</si>
  <si>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</si>
  <si>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</si>
  <si>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</si>
  <si>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</si>
  <si>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</si>
  <si>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</si>
  <si>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</si>
  <si>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</si>
  <si>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</si>
  <si>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</si>
  <si>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</si>
  <si>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</si>
  <si>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</si>
  <si>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</si>
  <si>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</si>
  <si>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</si>
  <si>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</si>
  <si>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</si>
  <si>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</si>
  <si>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</si>
  <si>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</si>
  <si>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</si>
  <si>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</si>
  <si>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</si>
  <si>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</si>
  <si>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</si>
  <si>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</si>
  <si>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</si>
  <si>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</si>
  <si>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</si>
  <si>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</si>
  <si>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</si>
  <si>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</si>
  <si>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</si>
  <si>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</si>
  <si>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</si>
  <si>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</si>
  <si>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</si>
  <si>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</si>
  <si>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</si>
  <si>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</si>
  <si>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</si>
  <si>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</si>
  <si>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</si>
  <si>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</si>
  <si>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</si>
  <si>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</si>
  <si>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</si>
  <si>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</si>
  <si>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</si>
  <si>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</si>
  <si>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</si>
  <si>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</si>
  <si>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</si>
  <si>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</si>
  <si>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</si>
  <si>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</si>
  <si>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</si>
  <si>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</si>
  <si>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</si>
  <si>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</si>
  <si>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</si>
  <si>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</si>
  <si>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</si>
  <si>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</si>
  <si>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</si>
  <si>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</si>
  <si>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</si>
  <si>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</si>
  <si>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</si>
  <si>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</si>
  <si>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</si>
  <si>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</si>
  <si>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</si>
  <si>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</si>
  <si>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</si>
  <si>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</si>
  <si>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</si>
  <si>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</si>
  <si>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</si>
  <si>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</si>
  <si>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</si>
  <si>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</si>
  <si>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</si>
  <si>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</si>
  <si>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</si>
  <si>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</si>
  <si>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</si>
  <si>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</si>
  <si>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</si>
  <si>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</si>
  <si>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</si>
  <si>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</si>
  <si>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</si>
  <si>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</si>
  <si>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</si>
  <si>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</si>
  <si>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</si>
  <si>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</si>
  <si>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</si>
  <si>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</si>
  <si>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</si>
  <si>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</si>
  <si>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</si>
  <si>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</si>
  <si>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</si>
  <si>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</si>
  <si>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</si>
  <si>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</si>
  <si>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</si>
  <si>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</si>
  <si>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</si>
  <si>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</si>
  <si>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</si>
  <si>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</si>
  <si>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</si>
  <si>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</si>
  <si>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</si>
  <si>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</si>
  <si>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</si>
  <si>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</si>
  <si>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</si>
  <si>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</si>
  <si>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</si>
  <si>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</si>
  <si>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</si>
  <si>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</si>
  <si>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</si>
  <si>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</si>
  <si>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</si>
  <si>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</si>
  <si>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</si>
  <si>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</si>
  <si>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</si>
  <si>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</si>
  <si>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</si>
  <si>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</si>
  <si>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</si>
  <si>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</si>
  <si>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</si>
  <si>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</si>
  <si>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</si>
  <si>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</si>
  <si>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</si>
  <si>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</si>
  <si>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</si>
  <si>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</si>
  <si>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</si>
  <si>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</si>
  <si>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</si>
  <si>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</si>
  <si>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</si>
  <si>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</si>
  <si>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</si>
  <si>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</si>
  <si>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</si>
  <si>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</si>
  <si>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</si>
  <si>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</si>
  <si>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</si>
  <si>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</si>
  <si>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</si>
  <si>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</si>
  <si>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</si>
  <si>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</si>
  <si>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</si>
  <si>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</si>
  <si>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</si>
  <si>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</si>
  <si>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</si>
  <si>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</si>
  <si>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</si>
  <si>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</si>
  <si>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</si>
  <si>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</si>
  <si>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</si>
  <si>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</si>
  <si>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</si>
  <si>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</si>
  <si>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</si>
  <si>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</si>
  <si>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</si>
  <si>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</si>
  <si>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</si>
  <si>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</si>
  <si>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</si>
  <si>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</si>
  <si>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</si>
  <si>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</si>
  <si>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</si>
  <si>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</si>
  <si>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</si>
  <si>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</si>
  <si>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</si>
  <si>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</si>
  <si>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</si>
  <si>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</si>
  <si>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</si>
  <si>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</si>
  <si>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</si>
  <si>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</si>
  <si>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</si>
  <si>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</si>
  <si>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</si>
  <si>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</si>
  <si>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</si>
  <si>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</si>
  <si>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</si>
  <si>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</si>
  <si>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</si>
  <si>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</si>
  <si>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</si>
  <si>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</si>
  <si>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</si>
  <si>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</si>
  <si>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</si>
  <si>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</si>
  <si>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</si>
  <si>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</si>
  <si>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</si>
  <si>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</si>
  <si>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</si>
  <si>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</si>
  <si>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</si>
  <si>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</si>
  <si>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</si>
  <si>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</si>
  <si>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</si>
  <si>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</si>
  <si>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</si>
  <si>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</si>
  <si>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</si>
  <si>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</si>
  <si>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</si>
  <si>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</si>
  <si>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</si>
  <si>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</si>
  <si>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</si>
  <si>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</si>
  <si>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</si>
  <si>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</si>
  <si>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</si>
  <si>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</si>
  <si>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</si>
  <si>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</si>
  <si>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</si>
  <si>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</si>
  <si>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</si>
  <si>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</si>
  <si>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</si>
  <si>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</si>
  <si>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</si>
  <si>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</si>
  <si>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</si>
  <si>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</si>
  <si>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</si>
  <si>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</si>
  <si>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</si>
  <si>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</si>
  <si>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</si>
  <si>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</si>
  <si>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</si>
  <si>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</si>
  <si>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</si>
  <si>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</si>
  <si>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</si>
  <si>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</si>
  <si>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</si>
  <si>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</si>
  <si>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</si>
  <si>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</si>
  <si>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</si>
  <si>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</si>
  <si>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</si>
  <si>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</si>
  <si>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</si>
  <si>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</si>
  <si>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</si>
  <si>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</si>
  <si>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</si>
  <si>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</si>
  <si>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</si>
  <si>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</si>
  <si>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</si>
  <si>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</si>
  <si>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</si>
  <si>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</si>
  <si>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</si>
  <si>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</si>
  <si>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</si>
  <si>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</si>
  <si>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</si>
  <si>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</si>
  <si>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</si>
  <si>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</si>
  <si>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</si>
  <si>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</si>
  <si>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</si>
  <si>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</si>
  <si>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</si>
  <si>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</si>
  <si>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</si>
  <si>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</si>
  <si>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</si>
  <si>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</si>
  <si>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</si>
  <si>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</si>
  <si>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</si>
  <si>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</si>
  <si>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</si>
  <si>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</si>
  <si>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</si>
  <si>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</si>
  <si>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</si>
  <si>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</si>
  <si>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</si>
  <si>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</si>
  <si>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</si>
  <si>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</si>
  <si>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</si>
  <si>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</si>
  <si>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</si>
  <si>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</si>
  <si>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</si>
  <si>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</si>
  <si>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</si>
  <si>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</si>
  <si>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</si>
  <si>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</si>
  <si>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</si>
  <si>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</si>
  <si>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</si>
  <si>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</si>
  <si>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</si>
  <si>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</si>
  <si>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</si>
  <si>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</si>
  <si>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</si>
  <si>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</si>
  <si>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</si>
  <si>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</si>
  <si>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</si>
  <si>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</si>
  <si>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</si>
  <si>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</si>
  <si>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</si>
  <si>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</si>
  <si>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</si>
  <si>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</si>
  <si>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</si>
  <si>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</si>
  <si>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</si>
  <si>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</si>
  <si>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</si>
  <si>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</si>
  <si>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</si>
  <si>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</si>
  <si>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</si>
  <si>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</si>
  <si>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</si>
  <si>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</si>
  <si>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</si>
  <si>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</si>
  <si>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</si>
  <si>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</si>
  <si>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</si>
  <si>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</si>
  <si>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</si>
  <si>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</si>
  <si>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</si>
  <si>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</si>
  <si>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</si>
  <si>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</si>
  <si>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</si>
  <si>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</si>
  <si>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</si>
  <si>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</si>
  <si>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</si>
  <si>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</si>
  <si>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</si>
  <si>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</si>
  <si>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</si>
  <si>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</si>
  <si>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</si>
  <si>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</si>
  <si>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</si>
  <si>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</si>
  <si>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</si>
  <si>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</si>
  <si>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</si>
  <si>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</si>
  <si>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</si>
  <si>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</si>
  <si>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</si>
  <si>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</si>
  <si>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</si>
  <si>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</si>
  <si>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</si>
  <si>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</si>
  <si>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</si>
  <si>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</si>
  <si>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</si>
  <si>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</si>
  <si>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</si>
  <si>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</si>
  <si>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</si>
  <si>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</si>
  <si>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</si>
  <si>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</si>
  <si>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</si>
  <si>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</si>
  <si>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</si>
  <si>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</si>
  <si>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</si>
  <si>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</si>
  <si>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</si>
  <si>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</si>
  <si>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</si>
  <si>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</si>
  <si>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</si>
  <si>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</si>
  <si>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</si>
  <si>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</si>
  <si>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</si>
  <si>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</si>
  <si>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</si>
  <si>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</si>
  <si>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</si>
  <si>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</si>
  <si>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</si>
  <si>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</si>
  <si>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</si>
  <si>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</si>
  <si>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</si>
  <si>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</si>
  <si>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</si>
  <si>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</si>
  <si>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</si>
  <si>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</si>
  <si>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</si>
  <si>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</si>
  <si>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</si>
  <si>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</si>
  <si>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</si>
  <si>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</si>
  <si>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</si>
  <si>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</si>
  <si>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</si>
  <si>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</si>
  <si>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</si>
  <si>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</si>
  <si>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</si>
  <si>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</si>
  <si>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</si>
  <si>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</si>
  <si>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</si>
  <si>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</si>
  <si>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</si>
  <si>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</si>
  <si>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</si>
  <si>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</si>
  <si>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</si>
  <si>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</si>
  <si>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</si>
  <si>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</si>
  <si>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</si>
  <si>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</si>
  <si>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</si>
  <si>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</si>
  <si>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</si>
  <si>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</si>
  <si>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</si>
  <si>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</si>
  <si>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</si>
  <si>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</si>
  <si>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</si>
  <si>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</si>
  <si>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</si>
  <si>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</si>
  <si>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</si>
  <si>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</si>
  <si>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</si>
  <si>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</si>
  <si>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</si>
  <si>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</si>
  <si>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</si>
  <si>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</si>
  <si>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</si>
  <si>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</si>
  <si>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</si>
  <si>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</si>
  <si>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</si>
  <si>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</si>
  <si>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</si>
  <si>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</si>
  <si>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</si>
  <si>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</si>
  <si>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</si>
  <si>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</si>
  <si>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</si>
  <si>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</si>
  <si>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</si>
  <si>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</si>
  <si>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</si>
  <si>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</si>
  <si>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</si>
  <si>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</si>
  <si>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</si>
  <si>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</si>
  <si>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</si>
  <si>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</si>
  <si>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</si>
  <si>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</si>
  <si>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</si>
  <si>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</si>
  <si>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</si>
  <si>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</si>
  <si>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</si>
  <si>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</si>
  <si>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</si>
  <si>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</si>
  <si>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</si>
  <si>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</si>
  <si>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</si>
  <si>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</si>
  <si>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</si>
  <si>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</si>
  <si>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</si>
  <si>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</si>
  <si>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</si>
  <si>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</si>
  <si>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</si>
  <si>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</si>
  <si>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</si>
  <si>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</si>
  <si>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</si>
  <si>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</si>
  <si>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</si>
  <si>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</si>
  <si>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</si>
  <si>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</si>
  <si>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</si>
  <si>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</si>
  <si>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</si>
  <si>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</si>
  <si>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</si>
  <si>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</si>
  <si>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</si>
  <si>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</si>
  <si>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</si>
  <si>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</si>
  <si>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</si>
  <si>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</si>
  <si>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</si>
  <si>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</si>
  <si>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</si>
  <si>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</si>
  <si>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</si>
  <si>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</si>
  <si>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</si>
  <si>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</si>
  <si>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</si>
  <si>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</si>
  <si>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</si>
  <si>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</si>
  <si>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</si>
  <si>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</si>
  <si>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</si>
  <si>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</si>
  <si>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</si>
  <si>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</si>
  <si>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</si>
  <si>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</si>
  <si>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</si>
  <si>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</si>
  <si>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</si>
  <si>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</si>
  <si>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</si>
  <si>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</si>
  <si>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</si>
  <si>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</si>
  <si>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</si>
  <si>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</si>
  <si>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</si>
  <si>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</si>
  <si>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</si>
  <si>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</si>
  <si>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</si>
  <si>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</si>
  <si>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</si>
  <si>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</si>
  <si>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</si>
  <si>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</si>
  <si>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</si>
  <si>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</si>
  <si>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</si>
  <si>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</si>
  <si>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</si>
  <si>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</si>
  <si>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</si>
  <si>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</si>
  <si>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</si>
  <si>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</si>
  <si>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</si>
  <si>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</si>
  <si>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</si>
  <si>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</si>
  <si>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</si>
  <si>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</si>
  <si>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</si>
  <si>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</si>
  <si>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</si>
  <si>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</si>
  <si>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</si>
  <si>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</si>
  <si>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</si>
  <si>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</si>
  <si>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</si>
  <si>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</si>
  <si>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</si>
  <si>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</si>
  <si>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</si>
  <si>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</si>
  <si>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</si>
  <si>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</si>
  <si>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</si>
  <si>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</si>
  <si>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</si>
  <si>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</si>
  <si>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</si>
  <si>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</si>
  <si>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</si>
  <si>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</si>
  <si>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</si>
  <si>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</si>
  <si>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</si>
  <si>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</si>
  <si>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</si>
  <si>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</si>
  <si>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</si>
  <si>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</si>
  <si>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</si>
  <si>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</si>
  <si>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</si>
  <si>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</si>
  <si>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</si>
  <si>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</si>
  <si>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</si>
  <si>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</si>
  <si>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</si>
  <si>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</si>
  <si>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</si>
  <si>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</si>
  <si>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</si>
  <si>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</si>
  <si>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</si>
  <si>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</si>
  <si>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</si>
  <si>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</si>
  <si>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</si>
  <si>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</si>
  <si>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</si>
  <si>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</si>
  <si>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</si>
  <si>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</si>
  <si>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</si>
  <si>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</si>
  <si>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</si>
  <si>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</si>
  <si>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</si>
  <si>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</si>
  <si>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</si>
  <si>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</si>
  <si>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</si>
  <si>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</si>
  <si>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</si>
  <si>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</si>
  <si>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</si>
  <si>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</si>
  <si>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</si>
  <si>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</si>
  <si>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</si>
  <si>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</si>
  <si>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</si>
  <si>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</si>
  <si>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</si>
  <si>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</si>
  <si>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</si>
  <si>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</si>
  <si>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</si>
  <si>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</si>
  <si>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</si>
  <si>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</si>
  <si>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</si>
  <si>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</si>
  <si>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</si>
  <si>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</si>
  <si>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</si>
  <si>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</si>
  <si>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</si>
  <si>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</si>
  <si>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</si>
  <si>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</si>
  <si>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</si>
  <si>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</si>
  <si>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</si>
  <si>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</si>
  <si>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</si>
  <si>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</si>
  <si>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</si>
  <si>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</si>
  <si>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</si>
  <si>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</si>
  <si>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</si>
  <si>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</si>
  <si>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</si>
  <si>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</si>
  <si>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</si>
  <si>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</si>
  <si>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</si>
  <si>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</si>
  <si>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</si>
  <si>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</si>
  <si>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</si>
  <si>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</si>
  <si>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</si>
  <si>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</si>
  <si>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</si>
  <si>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</si>
  <si>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</si>
  <si>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</si>
  <si>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</si>
  <si>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</si>
  <si>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</si>
  <si>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</si>
  <si>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</si>
  <si>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</si>
  <si>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</si>
  <si>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</si>
  <si>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</si>
  <si>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</si>
  <si>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</si>
  <si>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</si>
  <si>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</si>
  <si>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</si>
  <si>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</si>
  <si>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</si>
  <si>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</si>
  <si>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</si>
  <si>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</si>
  <si>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</si>
  <si>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</si>
  <si>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</si>
  <si>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</si>
  <si>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</si>
  <si>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</si>
  <si>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</si>
  <si>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</si>
  <si>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</si>
  <si>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</si>
  <si>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</si>
  <si>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</si>
  <si>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</si>
  <si>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</si>
  <si>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</si>
  <si>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</si>
  <si>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</si>
  <si>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</si>
  <si>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</si>
  <si>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</si>
  <si>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</si>
  <si>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</si>
  <si>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</si>
  <si>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</si>
  <si>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</si>
  <si>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</si>
  <si>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</si>
  <si>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</si>
  <si>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</si>
  <si>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</si>
  <si>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</si>
  <si>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</si>
  <si>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</si>
  <si>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</si>
  <si>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</si>
  <si>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</si>
  <si>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</si>
  <si>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</si>
  <si>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</si>
  <si>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</si>
  <si>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</si>
  <si>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</si>
  <si>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</si>
  <si>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</si>
  <si>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</si>
  <si>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</si>
  <si>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</si>
  <si>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</si>
  <si>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</si>
  <si>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</si>
  <si>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</si>
  <si>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</si>
  <si>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</si>
  <si>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</si>
  <si>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</si>
  <si>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</si>
  <si>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</si>
  <si>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</si>
  <si>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</si>
  <si>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</si>
  <si>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</si>
  <si>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</si>
  <si>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</si>
  <si>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</si>
  <si>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</si>
  <si>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</si>
  <si>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</si>
  <si>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</si>
  <si>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</si>
  <si>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</si>
  <si>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</si>
  <si>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</si>
  <si>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</si>
  <si>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</si>
  <si>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</si>
  <si>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</si>
  <si>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</si>
  <si>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</si>
  <si>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</si>
  <si>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</si>
  <si>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</si>
  <si>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</si>
  <si>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</si>
  <si>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</si>
  <si>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</si>
  <si>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</si>
  <si>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</si>
  <si>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</si>
  <si>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</si>
  <si>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</si>
  <si>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</si>
  <si>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</si>
  <si>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</si>
  <si>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</si>
  <si>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</si>
  <si>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</si>
  <si>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</si>
  <si>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</si>
  <si>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</si>
  <si>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</si>
  <si>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</si>
  <si>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</si>
  <si>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</si>
  <si>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</si>
  <si>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</si>
  <si>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</si>
  <si>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</si>
  <si>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</si>
  <si>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</si>
  <si>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</si>
  <si>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</si>
  <si>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</si>
  <si>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</si>
  <si>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</si>
  <si>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</si>
  <si>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</si>
  <si>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</si>
  <si>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</si>
  <si>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</si>
  <si>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</si>
  <si>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</si>
  <si>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</si>
  <si>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</si>
  <si>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</si>
  <si>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</si>
  <si>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</si>
  <si>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</si>
  <si>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</si>
  <si>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</si>
  <si>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</si>
  <si>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</si>
  <si>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</si>
  <si>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</si>
  <si>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</si>
  <si>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</si>
  <si>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</si>
  <si>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</si>
  <si>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</si>
  <si>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</si>
  <si>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</si>
  <si>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</si>
  <si>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</si>
  <si>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</si>
  <si>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</si>
  <si>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</si>
  <si>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</si>
  <si>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</si>
  <si>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</si>
  <si>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</si>
  <si>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</si>
  <si>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</si>
  <si>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</si>
  <si>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</si>
  <si>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</si>
  <si>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</si>
  <si>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</si>
  <si>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</si>
  <si>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</si>
  <si>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</si>
  <si>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</si>
  <si>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</si>
  <si>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</si>
  <si>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</si>
  <si>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</si>
  <si>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</si>
  <si>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</si>
  <si>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</si>
  <si>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</si>
  <si>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</si>
  <si>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</si>
  <si>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</si>
  <si>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</si>
  <si>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</si>
  <si>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</si>
  <si>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</si>
  <si>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</si>
  <si>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</si>
  <si>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</si>
  <si>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</si>
  <si>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</si>
  <si>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</si>
  <si>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</si>
  <si>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</si>
  <si>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</si>
  <si>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</si>
  <si>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</si>
  <si>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</si>
  <si>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</si>
  <si>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</si>
  <si>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</si>
  <si>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</si>
  <si>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</si>
  <si>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</si>
  <si>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</si>
  <si>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</si>
  <si>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</si>
  <si>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</si>
  <si>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</si>
  <si>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</si>
  <si>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</si>
  <si>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</si>
  <si>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</si>
  <si>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</si>
  <si>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</si>
  <si>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</si>
  <si>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</si>
  <si>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</si>
  <si>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</si>
  <si>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</si>
  <si>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</si>
  <si>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</si>
  <si>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</si>
  <si>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</si>
  <si>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</si>
  <si>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</si>
  <si>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</si>
  <si>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</si>
  <si>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</si>
  <si>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</si>
  <si>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</si>
  <si>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</si>
  <si>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</si>
  <si>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</si>
  <si>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</si>
  <si>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</si>
  <si>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</si>
  <si>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</si>
  <si>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</si>
  <si>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</si>
  <si>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</si>
  <si>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</si>
  <si>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</si>
  <si>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</si>
  <si>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</si>
  <si>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</si>
  <si>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</si>
  <si>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</si>
  <si>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</si>
  <si>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</si>
  <si>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</si>
  <si>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</si>
  <si>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</si>
  <si>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</si>
  <si>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</si>
  <si>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</si>
  <si>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</si>
  <si>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</si>
  <si>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</si>
  <si>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</si>
  <si>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</si>
  <si>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</si>
  <si>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</si>
  <si>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</si>
  <si>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</si>
  <si>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</si>
  <si>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</si>
  <si>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</si>
  <si>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</si>
  <si>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</si>
  <si>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</si>
  <si>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</si>
  <si>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</si>
  <si>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</si>
  <si>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</si>
  <si>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</si>
  <si>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</si>
  <si>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</si>
  <si>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</si>
  <si>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</si>
  <si>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</si>
  <si>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</si>
  <si>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</si>
  <si>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</si>
  <si>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</si>
  <si>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</si>
  <si>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</si>
  <si>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</si>
  <si>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</si>
  <si>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</si>
  <si>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</si>
  <si>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</si>
  <si>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</si>
  <si>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</si>
  <si>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</si>
  <si>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</si>
  <si>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</si>
  <si>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</si>
  <si>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</si>
  <si>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</si>
  <si>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</si>
  <si>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</si>
  <si>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</si>
  <si>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</si>
  <si>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</si>
  <si>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</si>
  <si>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</si>
  <si>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</si>
  <si>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</si>
  <si>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</si>
  <si>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</si>
  <si>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</si>
  <si>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</si>
  <si>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</si>
  <si>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</si>
  <si>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</si>
  <si>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</si>
  <si>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</si>
  <si>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</si>
  <si>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</si>
  <si>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</si>
  <si>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</si>
  <si>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</si>
  <si>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</si>
  <si>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</si>
  <si>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</si>
  <si>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</si>
  <si>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</si>
  <si>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</si>
  <si>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</si>
  <si>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</si>
  <si>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</si>
  <si>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</si>
  <si>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</si>
  <si>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</si>
  <si>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</si>
  <si>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</si>
  <si>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</si>
  <si>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</si>
  <si>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</si>
  <si>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</si>
  <si>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</si>
  <si>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</si>
  <si>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</si>
  <si>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</si>
  <si>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</si>
  <si>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</si>
  <si>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</si>
  <si>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</si>
  <si>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</si>
  <si>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</si>
  <si>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</si>
  <si>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</si>
  <si>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</si>
  <si>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</si>
  <si>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</si>
  <si>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</si>
  <si>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</si>
  <si>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</si>
  <si>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</si>
  <si>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</si>
  <si>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</si>
  <si>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</si>
  <si>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</si>
  <si>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</si>
  <si>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</si>
  <si>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</si>
  <si>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</si>
  <si>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</si>
  <si>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</si>
  <si>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</si>
  <si>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</si>
  <si>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</si>
  <si>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</si>
  <si>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</si>
  <si>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</si>
  <si>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</si>
  <si>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</si>
  <si>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</si>
  <si>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</si>
  <si>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</si>
  <si>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</si>
  <si>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</si>
  <si>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</si>
  <si>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</si>
  <si>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</si>
  <si>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</si>
  <si>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</si>
  <si>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</si>
  <si>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</si>
  <si>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</si>
  <si>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</si>
  <si>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</si>
  <si>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</si>
  <si>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</si>
  <si>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</si>
  <si>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</si>
  <si>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</si>
  <si>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</si>
  <si>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</si>
  <si>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</si>
  <si>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</si>
  <si>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</si>
  <si>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</si>
  <si>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</si>
  <si>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</si>
  <si>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</si>
  <si>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</si>
  <si>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</si>
  <si>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</si>
  <si>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</si>
  <si>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</si>
  <si>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</si>
  <si>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</si>
  <si>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</si>
  <si>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</si>
  <si>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</si>
  <si>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</si>
  <si>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</si>
  <si>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</si>
  <si>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</si>
  <si>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</si>
  <si>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</si>
  <si>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</si>
  <si>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</si>
  <si>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</si>
  <si>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</si>
  <si>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</si>
  <si>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</si>
  <si>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</si>
  <si>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</si>
  <si>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</si>
  <si>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</si>
  <si>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</si>
  <si>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</si>
  <si>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</si>
  <si>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</si>
  <si>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</si>
  <si>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</si>
  <si>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</si>
  <si>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</si>
  <si>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</si>
  <si>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</si>
  <si>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</si>
  <si>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</si>
  <si>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</si>
  <si>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</si>
  <si>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</si>
  <si>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</si>
  <si>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</si>
  <si>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</si>
  <si>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</si>
  <si>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</si>
  <si>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</si>
  <si>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</si>
  <si>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</si>
  <si>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</si>
  <si>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</si>
  <si>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</si>
  <si>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</si>
  <si>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</si>
  <si>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</si>
  <si>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</si>
  <si>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</si>
  <si>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</si>
  <si>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</si>
  <si>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</si>
  <si>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</si>
  <si>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</si>
  <si>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</si>
  <si>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</si>
  <si>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</si>
  <si>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</si>
  <si>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</si>
  <si>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</si>
  <si>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</si>
  <si>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</si>
  <si>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</si>
  <si>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</si>
  <si>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</si>
  <si>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</si>
  <si>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</si>
  <si>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</si>
  <si>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</si>
  <si>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</si>
  <si>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</si>
  <si>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</si>
  <si>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</si>
  <si>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</si>
  <si>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</si>
  <si>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</si>
  <si>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</si>
  <si>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</si>
  <si>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</si>
  <si>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</si>
  <si>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</si>
  <si>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</si>
  <si>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</si>
  <si>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</si>
  <si>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</si>
  <si>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</si>
  <si>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</si>
  <si>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</si>
  <si>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</si>
  <si>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</si>
  <si>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</si>
  <si>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</si>
  <si>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</si>
  <si>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</si>
  <si>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</si>
  <si>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</si>
  <si>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</si>
  <si>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</si>
  <si>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</si>
  <si>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</si>
  <si>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</si>
  <si>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</si>
  <si>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</si>
  <si>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</si>
  <si>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</si>
  <si>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</si>
  <si>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</si>
  <si>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</si>
  <si>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</si>
  <si>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</si>
  <si>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</si>
  <si>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</si>
  <si>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</si>
  <si>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</si>
  <si>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</si>
  <si>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</si>
  <si>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</si>
  <si>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</si>
  <si>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</si>
  <si>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</si>
  <si>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</si>
  <si>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</si>
  <si>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</si>
  <si>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</si>
  <si>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</si>
  <si>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</si>
  <si>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</si>
  <si>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</si>
  <si>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</si>
  <si>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</si>
  <si>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</si>
  <si>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</si>
  <si>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</si>
  <si>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</si>
  <si>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</si>
  <si>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</si>
  <si>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</si>
  <si>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</si>
  <si>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</si>
  <si>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</si>
  <si>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</si>
  <si>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</si>
  <si>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</si>
  <si>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</si>
  <si>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</si>
  <si>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</si>
  <si>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</si>
  <si>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</si>
  <si>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</si>
  <si>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</si>
  <si>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</si>
  <si>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</si>
  <si>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</si>
  <si>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</si>
  <si>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</si>
  <si>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</si>
  <si>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</si>
  <si>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</si>
  <si>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</si>
  <si>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</si>
  <si>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</si>
  <si>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</si>
  <si>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</si>
  <si>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</si>
  <si>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</si>
  <si>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</si>
  <si>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</si>
  <si>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</si>
  <si>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</si>
  <si>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</si>
  <si>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</si>
  <si>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</si>
  <si>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</si>
  <si>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</si>
  <si>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</si>
  <si>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</si>
  <si>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</si>
  <si>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</si>
  <si>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</si>
  <si>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</si>
  <si>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</si>
  <si>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</si>
  <si>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</si>
  <si>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</si>
  <si>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</si>
  <si>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</si>
  <si>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</si>
  <si>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</si>
  <si>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</si>
  <si>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</si>
  <si>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</si>
  <si>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</si>
  <si>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</si>
  <si>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</si>
  <si>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</si>
  <si>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</si>
  <si>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</si>
  <si>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</si>
  <si>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</si>
  <si>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</si>
  <si>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</si>
  <si>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</si>
  <si>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</si>
  <si>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</si>
  <si>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</si>
  <si>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</si>
  <si>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</si>
  <si>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</si>
  <si>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</si>
  <si>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</si>
  <si>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</si>
  <si>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</si>
  <si>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</si>
  <si>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</si>
  <si>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</si>
  <si>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</si>
  <si>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</si>
  <si>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</si>
  <si>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</si>
  <si>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</si>
  <si>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</si>
  <si>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</si>
  <si>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</si>
  <si>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</si>
  <si>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</si>
  <si>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</si>
  <si>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</si>
  <si>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</si>
  <si>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</si>
  <si>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</si>
  <si>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</si>
  <si>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</si>
  <si>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</si>
  <si>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</si>
  <si>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</si>
  <si>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</si>
  <si>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</si>
  <si>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</si>
  <si>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</si>
  <si>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</si>
  <si>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</si>
  <si>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</si>
  <si>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</si>
  <si>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</si>
  <si>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</si>
  <si>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</si>
  <si>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</si>
  <si>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</si>
  <si>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</si>
  <si>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</si>
  <si>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</si>
  <si>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</si>
  <si>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</si>
  <si>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</si>
  <si>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</si>
  <si>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</si>
  <si>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</si>
  <si>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</si>
  <si>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</si>
  <si>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</si>
  <si>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</si>
  <si>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</si>
  <si>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</si>
  <si>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</si>
  <si>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</si>
  <si>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</si>
  <si>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</si>
  <si>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</si>
  <si>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</si>
  <si>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</si>
  <si>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</si>
  <si>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</si>
  <si>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</si>
  <si>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</si>
  <si>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</si>
  <si>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</si>
  <si>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</si>
  <si>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</si>
  <si>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</si>
  <si>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</si>
  <si>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</si>
  <si>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</si>
  <si>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</si>
  <si>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</si>
  <si>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</si>
  <si>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</si>
  <si>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</si>
  <si>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</si>
  <si>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</si>
  <si>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</si>
  <si>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</si>
  <si>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</si>
  <si>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</si>
  <si>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</si>
  <si>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</si>
  <si>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</si>
  <si>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</si>
  <si>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</si>
  <si>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</si>
  <si>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</si>
  <si>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</si>
  <si>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</si>
  <si>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</si>
  <si>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</si>
  <si>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</si>
  <si>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</si>
  <si>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</si>
  <si>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</si>
  <si>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</si>
  <si>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</si>
  <si>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</si>
  <si>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</si>
  <si>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</si>
  <si>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</si>
  <si>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</si>
  <si>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</si>
  <si>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</si>
  <si>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</si>
  <si>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</si>
  <si>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</si>
  <si>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</si>
  <si>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</si>
  <si>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</si>
  <si>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</si>
  <si>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</si>
  <si>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</si>
  <si>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</si>
  <si>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</si>
  <si>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</si>
  <si>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</si>
  <si>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</si>
  <si>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</si>
  <si>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</si>
  <si>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</si>
  <si>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</si>
  <si>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</si>
  <si>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</si>
  <si>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</si>
  <si>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</si>
  <si>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</si>
  <si>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</si>
  <si>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</si>
  <si>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</si>
  <si>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</si>
  <si>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</si>
  <si>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</si>
  <si>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</si>
  <si>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</si>
  <si>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</si>
  <si>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</si>
  <si>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</si>
  <si>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</si>
  <si>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</si>
  <si>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</si>
  <si>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</si>
  <si>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</si>
  <si>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</si>
  <si>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</si>
  <si>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</si>
  <si>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</si>
  <si>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</si>
  <si>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</si>
  <si>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</si>
  <si>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</si>
  <si>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</si>
  <si>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</si>
  <si>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</si>
  <si>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</si>
  <si>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</si>
  <si>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</si>
  <si>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</si>
  <si>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</si>
  <si>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</si>
  <si>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</si>
  <si>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</si>
  <si>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</si>
  <si>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</si>
  <si>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</si>
  <si>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</si>
  <si>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</si>
  <si>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</si>
  <si>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</si>
  <si>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</si>
  <si>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</si>
  <si>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</si>
  <si>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</si>
  <si>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</si>
  <si>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</si>
  <si>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</si>
  <si>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</si>
  <si>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</si>
  <si>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</si>
  <si>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</si>
  <si>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</si>
  <si>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</si>
  <si>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</si>
  <si>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</si>
  <si>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</si>
  <si>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</si>
  <si>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</si>
  <si>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</si>
  <si>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</si>
  <si>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</si>
  <si>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</si>
  <si>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</si>
  <si>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</si>
  <si>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</si>
  <si>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</si>
  <si>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</si>
  <si>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</si>
  <si>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</si>
  <si>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</si>
  <si>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</si>
  <si>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</si>
  <si>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</si>
  <si>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</si>
  <si>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</si>
  <si>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</si>
  <si>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</si>
  <si>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</si>
  <si>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</si>
  <si>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</si>
  <si>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</si>
  <si>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</si>
  <si>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</si>
  <si>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</si>
  <si>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</si>
  <si>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</si>
  <si>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</si>
  <si>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</si>
  <si>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</si>
  <si>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</si>
  <si>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</si>
  <si>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</si>
  <si>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</si>
  <si>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</si>
  <si>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</si>
  <si>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</si>
  <si>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</si>
  <si>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</si>
  <si>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</si>
  <si>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</si>
  <si>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</si>
  <si>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</si>
  <si>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</si>
  <si>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</si>
  <si>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</si>
  <si>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</si>
  <si>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</si>
  <si>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</si>
  <si>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</si>
  <si>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</si>
  <si>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</si>
  <si>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</si>
  <si>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</si>
  <si>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</si>
  <si>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</si>
  <si>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</si>
  <si>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</si>
  <si>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</si>
  <si>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</si>
  <si>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</si>
  <si>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</si>
  <si>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</si>
  <si>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</si>
  <si>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</si>
  <si>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</si>
  <si>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</si>
  <si>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</si>
  <si>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</si>
  <si>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</si>
  <si>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</si>
  <si>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</si>
  <si>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</si>
  <si>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</si>
  <si>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</si>
  <si>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</si>
  <si>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</si>
  <si>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</si>
  <si>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</si>
  <si>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</si>
  <si>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</si>
  <si>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</si>
  <si>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</si>
  <si>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</si>
  <si>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</si>
  <si>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</si>
  <si>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</si>
  <si>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</si>
  <si>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</si>
  <si>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</si>
  <si>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</si>
  <si>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</si>
  <si>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</si>
  <si>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</si>
  <si>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</si>
  <si>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</si>
  <si>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</si>
  <si>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</si>
  <si>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</si>
  <si>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</si>
  <si>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</si>
  <si>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</si>
  <si>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</si>
  <si>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</si>
  <si>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</si>
  <si>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</si>
  <si>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</si>
  <si>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</si>
  <si>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</si>
  <si>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</si>
  <si>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</si>
  <si>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</si>
  <si>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</si>
  <si>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</si>
  <si>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</si>
  <si>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</si>
  <si>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</si>
  <si>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</si>
  <si>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</si>
  <si>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</si>
  <si>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</si>
  <si>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</si>
  <si>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</si>
  <si>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</si>
  <si>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</si>
  <si>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</si>
  <si>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</si>
  <si>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</si>
  <si>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</si>
  <si>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</si>
  <si>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</si>
  <si>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</si>
  <si>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</si>
  <si>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</si>
  <si>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</si>
  <si>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</si>
  <si>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</si>
  <si>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</si>
  <si>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</si>
  <si>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</si>
  <si>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</si>
  <si>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</si>
  <si>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</si>
  <si>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</si>
  <si>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</si>
  <si>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</si>
  <si>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</si>
  <si>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</si>
  <si>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</si>
  <si>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</si>
  <si>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</si>
  <si>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</si>
  <si>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</si>
  <si>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</si>
  <si>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</si>
  <si>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</si>
  <si>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</si>
  <si>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</si>
  <si>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</si>
  <si>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</si>
  <si>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</si>
  <si>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</si>
  <si>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</si>
  <si>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</si>
  <si>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</si>
  <si>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</si>
  <si>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</si>
  <si>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</si>
  <si>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</si>
  <si>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</si>
  <si>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</si>
  <si>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</si>
  <si>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</si>
  <si>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</si>
  <si>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</si>
  <si>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</si>
  <si>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</si>
  <si>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</si>
  <si>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</si>
  <si>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</si>
  <si>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</si>
  <si>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</si>
  <si>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</si>
  <si>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</si>
  <si>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</si>
  <si>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</si>
  <si>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</si>
  <si>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</si>
  <si>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</si>
  <si>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</si>
  <si>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</si>
  <si>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</si>
  <si>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</si>
  <si>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</si>
  <si>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</si>
  <si>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</si>
  <si>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</si>
  <si>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</si>
  <si>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</si>
  <si>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</si>
  <si>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</si>
  <si>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</si>
  <si>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</si>
  <si>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</si>
  <si>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</si>
  <si>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</si>
  <si>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</si>
  <si>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</si>
  <si>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</si>
  <si>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</si>
  <si>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</si>
  <si>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</si>
  <si>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</si>
  <si>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</si>
  <si>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</si>
  <si>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</si>
  <si>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</si>
  <si>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</si>
  <si>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</si>
  <si>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</si>
  <si>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</si>
  <si>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</si>
  <si>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</si>
  <si>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</si>
  <si>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</si>
  <si>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</si>
  <si>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</si>
  <si>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</si>
  <si>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</si>
  <si>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</si>
  <si>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</si>
  <si>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</si>
  <si>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</si>
  <si>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</si>
  <si>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</si>
  <si>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</si>
  <si>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</si>
  <si>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</si>
  <si>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</si>
  <si>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</si>
  <si>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</si>
  <si>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</si>
  <si>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</si>
  <si>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</si>
  <si>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</si>
  <si>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</si>
  <si>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</si>
  <si>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</si>
  <si>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</si>
  <si>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</si>
  <si>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</si>
  <si>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</si>
  <si>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</si>
  <si>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</si>
  <si>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</si>
  <si>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</si>
  <si>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</si>
  <si>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</si>
  <si>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</si>
  <si>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</si>
  <si>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</si>
  <si>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</si>
  <si>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</si>
  <si>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</si>
  <si>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</si>
  <si>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</si>
  <si>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</si>
  <si>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</si>
  <si>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</si>
  <si>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</si>
  <si>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</si>
  <si>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</si>
  <si>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</si>
  <si>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</si>
  <si>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</si>
  <si>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</si>
  <si>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</si>
  <si>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</si>
  <si>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</si>
  <si>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</si>
  <si>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</si>
  <si>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</si>
  <si>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</si>
  <si>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</si>
  <si>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</si>
  <si>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</si>
  <si>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</si>
  <si>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</si>
  <si>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</si>
  <si>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</si>
  <si>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</si>
  <si>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</si>
  <si>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</si>
  <si>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</si>
  <si>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</si>
  <si>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</si>
  <si>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</si>
  <si>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</si>
  <si>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</si>
  <si>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</si>
  <si>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</si>
  <si>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</si>
  <si>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</si>
  <si>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</si>
  <si>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</si>
  <si>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</si>
  <si>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</si>
  <si>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</si>
  <si>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</si>
  <si>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</si>
  <si>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</si>
  <si>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</si>
  <si>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</si>
  <si>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</si>
  <si>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</si>
  <si>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</si>
  <si>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</si>
  <si>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</si>
  <si>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</si>
  <si>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</si>
  <si>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</si>
  <si>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</si>
  <si>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</si>
  <si>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</si>
  <si>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</si>
  <si>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</si>
  <si>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</si>
  <si>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</si>
  <si>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</si>
  <si>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</si>
  <si>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</si>
  <si>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</si>
  <si>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</si>
  <si>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</si>
  <si>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</si>
  <si>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</si>
  <si>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</si>
  <si>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</si>
  <si>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</si>
  <si>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</si>
  <si>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</si>
  <si>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</si>
  <si>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</si>
  <si>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</si>
  <si>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</si>
  <si>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</si>
  <si>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</si>
  <si>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</si>
  <si>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</si>
  <si>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</si>
  <si>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</si>
  <si>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</si>
  <si>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</si>
  <si>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</si>
  <si>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</si>
  <si>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</si>
  <si>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</si>
  <si>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</si>
  <si>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</si>
  <si>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</si>
  <si>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</si>
  <si>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</si>
  <si>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</si>
  <si>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</si>
  <si>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</si>
  <si>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</si>
  <si>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</si>
  <si>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</si>
  <si>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</si>
  <si>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</si>
  <si>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</si>
  <si>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</si>
  <si>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</si>
  <si>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</si>
  <si>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</si>
  <si>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</si>
  <si>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</si>
  <si>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</si>
  <si>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</si>
  <si>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</si>
  <si>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</si>
  <si>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</si>
  <si>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</si>
  <si>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</si>
  <si>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</si>
  <si>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</si>
  <si>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</si>
  <si>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</si>
  <si>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</si>
  <si>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</si>
  <si>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</si>
  <si>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</si>
  <si>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</si>
  <si>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</si>
  <si>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</si>
  <si>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</si>
  <si>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</si>
  <si>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</si>
  <si>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</si>
  <si>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</si>
  <si>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</si>
  <si>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</si>
  <si>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</si>
  <si>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</si>
  <si>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</si>
  <si>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</si>
  <si>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</si>
  <si>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</si>
  <si>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</si>
  <si>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</si>
  <si>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</si>
  <si>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</si>
  <si>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</si>
  <si>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</si>
  <si>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</si>
  <si>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</si>
  <si>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</si>
  <si>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</si>
  <si>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</si>
  <si>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</si>
  <si>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</si>
  <si>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</si>
  <si>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</si>
  <si>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</si>
  <si>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</si>
  <si>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</si>
  <si>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</si>
  <si>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</si>
  <si>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</si>
  <si>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</si>
  <si>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</si>
  <si>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</si>
  <si>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</si>
  <si>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</si>
  <si>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</si>
  <si>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</si>
  <si>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</si>
  <si>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</si>
  <si>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</si>
  <si>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</si>
  <si>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</si>
  <si>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</si>
  <si>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</si>
  <si>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</si>
  <si>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</si>
  <si>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</si>
  <si>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</si>
  <si>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</si>
  <si>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</si>
  <si>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</si>
  <si>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</si>
  <si>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</si>
  <si>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</si>
  <si>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</si>
  <si>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</si>
  <si>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</si>
  <si>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</si>
  <si>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</si>
  <si>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</si>
  <si>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</si>
  <si>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</si>
  <si>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</si>
  <si>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</si>
  <si>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</si>
  <si>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</si>
  <si>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</si>
  <si>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</si>
  <si>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</si>
  <si>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</si>
  <si>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</si>
  <si>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</si>
  <si>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</si>
  <si>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</si>
  <si>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</si>
  <si>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</si>
  <si>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</si>
  <si>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</si>
  <si>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</si>
  <si>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</si>
  <si>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</si>
  <si>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</si>
  <si>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</si>
  <si>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</si>
  <si>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</si>
  <si>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</si>
  <si>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</si>
  <si>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</si>
  <si>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</si>
  <si>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</si>
  <si>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</si>
  <si>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</si>
  <si>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</si>
  <si>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</si>
  <si>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</si>
  <si>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</si>
  <si>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</si>
  <si>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</si>
  <si>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</si>
  <si>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</si>
  <si>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</si>
  <si>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</si>
  <si>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</si>
  <si>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</si>
  <si>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</si>
  <si>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</si>
  <si>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</si>
  <si>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</si>
  <si>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</si>
  <si>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</si>
  <si>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</si>
  <si>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</si>
  <si>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</si>
  <si>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</si>
  <si>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</si>
  <si>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</si>
  <si>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</si>
  <si>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</si>
  <si>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</si>
  <si>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</si>
  <si>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</si>
  <si>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</si>
  <si>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</si>
  <si>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</si>
  <si>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</si>
  <si>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</si>
  <si>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</si>
  <si>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</si>
  <si>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</si>
  <si>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</si>
  <si>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</si>
  <si>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</si>
  <si>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</si>
  <si>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</si>
  <si>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</si>
  <si>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</si>
  <si>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</si>
  <si>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</si>
  <si>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</si>
  <si>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</si>
  <si>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</si>
  <si>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</si>
  <si>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</si>
  <si>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</si>
  <si>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</si>
  <si>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</si>
  <si>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</si>
  <si>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</si>
  <si>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</si>
  <si>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</si>
  <si>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</si>
  <si>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</si>
  <si>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</si>
  <si>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</si>
  <si>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</si>
  <si>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</si>
  <si>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</si>
  <si>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</si>
  <si>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</si>
  <si>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</si>
  <si>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</si>
  <si>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</si>
  <si>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</si>
  <si>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</si>
  <si>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</si>
  <si>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</si>
  <si>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</si>
  <si>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</si>
  <si>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</si>
  <si>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</si>
  <si>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</si>
  <si>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</si>
  <si>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</si>
  <si>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</si>
  <si>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</si>
  <si>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</si>
  <si>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</si>
  <si>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</si>
  <si>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</si>
  <si>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</si>
  <si>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</si>
  <si>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</si>
  <si>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</si>
  <si>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</si>
  <si>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</si>
  <si>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</si>
  <si>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</si>
  <si>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</si>
  <si>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</si>
  <si>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</si>
  <si>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</si>
  <si>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</si>
  <si>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</si>
  <si>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</si>
  <si>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</si>
  <si>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</si>
  <si>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</si>
  <si>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</si>
  <si>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</si>
  <si>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</si>
  <si>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</si>
  <si>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</si>
  <si>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</si>
  <si>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</si>
  <si>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</si>
  <si>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</si>
  <si>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</si>
  <si>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</si>
  <si>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</si>
  <si>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</si>
  <si>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</si>
  <si>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</si>
  <si>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</si>
  <si>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</si>
  <si>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</si>
  <si>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</si>
  <si>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</si>
  <si>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</si>
  <si>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</si>
  <si>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</si>
  <si>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</si>
  <si>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</si>
  <si>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</si>
  <si>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</si>
  <si>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</si>
  <si>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</si>
  <si>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</si>
  <si>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</si>
  <si>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</si>
  <si>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</si>
  <si>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</si>
  <si>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</si>
  <si>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</si>
  <si>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</si>
  <si>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</si>
  <si>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</si>
  <si>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</si>
  <si>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</si>
  <si>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</si>
  <si>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</si>
  <si>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</si>
  <si>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</si>
  <si>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</si>
  <si>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</si>
  <si>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</si>
  <si>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</si>
  <si>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</si>
  <si>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</si>
  <si>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</si>
  <si>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</si>
  <si>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</si>
  <si>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</si>
  <si>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</si>
  <si>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</si>
  <si>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</si>
  <si>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</si>
  <si>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</si>
  <si>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</si>
  <si>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</si>
  <si>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</si>
  <si>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</si>
  <si>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</si>
  <si>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</si>
  <si>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</si>
  <si>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</si>
  <si>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</si>
  <si>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</si>
  <si>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</si>
  <si>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</si>
  <si>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</si>
  <si>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</si>
  <si>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</si>
  <si>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</si>
  <si>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</si>
  <si>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</si>
  <si>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</si>
  <si>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</si>
  <si>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</si>
  <si>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</si>
  <si>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</si>
  <si>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</si>
  <si>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</si>
  <si>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</si>
  <si>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</si>
  <si>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</si>
  <si>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</si>
  <si>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</si>
  <si>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</si>
  <si>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</si>
  <si>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</si>
  <si>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</si>
  <si>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</si>
  <si>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</si>
  <si>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</si>
  <si>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</si>
  <si>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</si>
  <si>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</si>
  <si>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</si>
  <si>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</si>
  <si>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</si>
  <si>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</si>
  <si>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</si>
  <si>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</si>
  <si>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</si>
  <si>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</si>
  <si>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</si>
  <si>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</si>
  <si>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</si>
  <si>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</si>
  <si>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</si>
  <si>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</si>
  <si>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</si>
  <si>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</si>
  <si>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</si>
  <si>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</si>
  <si>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</si>
  <si>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</si>
  <si>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</si>
  <si>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</si>
  <si>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</si>
  <si>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</si>
  <si>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</si>
  <si>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</si>
  <si>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</si>
  <si>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</si>
  <si>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</si>
  <si>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</si>
  <si>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</si>
  <si>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</si>
  <si>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</si>
  <si>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</si>
  <si>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</si>
  <si>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</si>
  <si>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</si>
  <si>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</si>
  <si>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</si>
  <si>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</si>
  <si>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</si>
  <si>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</si>
  <si>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</si>
  <si>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</si>
  <si>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</si>
  <si>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</si>
  <si>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</si>
  <si>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</si>
  <si>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</si>
  <si>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</si>
  <si>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</si>
  <si>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</si>
  <si>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</si>
  <si>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</si>
  <si>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</si>
  <si>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</si>
  <si>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</si>
  <si>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</si>
  <si>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</si>
  <si>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</si>
  <si>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</si>
  <si>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</si>
  <si>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</si>
  <si>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</si>
  <si>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</si>
  <si>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</si>
  <si>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</si>
  <si>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</si>
  <si>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</si>
  <si>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</si>
  <si>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</si>
  <si>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</si>
  <si>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</si>
  <si>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</si>
  <si>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</si>
  <si>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</si>
  <si>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</si>
  <si>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</si>
  <si>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</si>
  <si>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</si>
  <si>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</si>
  <si>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</si>
  <si>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</si>
  <si>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</si>
  <si>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</si>
  <si>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</si>
  <si>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</si>
  <si>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</si>
  <si>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</si>
  <si>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</si>
  <si>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</si>
  <si>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</si>
  <si>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</si>
  <si>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</si>
  <si>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</si>
  <si>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</si>
  <si>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</si>
  <si>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</si>
  <si>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</si>
  <si>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</si>
  <si>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</si>
  <si>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</si>
  <si>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</si>
  <si>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</si>
  <si>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</si>
  <si>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</si>
  <si>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</si>
  <si>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</si>
  <si>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</si>
  <si>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</si>
  <si>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</si>
  <si>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</si>
  <si>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</si>
  <si>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</si>
  <si>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</si>
  <si>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</si>
  <si>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</si>
  <si>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</si>
  <si>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</si>
  <si>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</si>
  <si>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</si>
  <si>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</si>
  <si>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</si>
  <si>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</si>
  <si>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</si>
  <si>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</si>
  <si>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</si>
  <si>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</si>
  <si>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</si>
  <si>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</si>
  <si>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</si>
  <si>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</si>
  <si>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</si>
  <si>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</si>
  <si>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</si>
  <si>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</si>
  <si>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</si>
  <si>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</si>
  <si>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</si>
  <si>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</si>
  <si>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</si>
  <si>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</si>
  <si>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</si>
  <si>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</si>
  <si>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</si>
  <si>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</si>
  <si>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</si>
  <si>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</si>
  <si>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</si>
  <si>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</si>
  <si>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</si>
  <si>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</si>
  <si>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</si>
  <si>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</si>
  <si>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</si>
  <si>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</si>
  <si>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</si>
  <si>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</si>
  <si>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</si>
  <si>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</si>
  <si>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</si>
  <si>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</si>
  <si>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</si>
  <si>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</si>
  <si>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</si>
  <si>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</si>
  <si>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</si>
  <si>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</si>
  <si>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</si>
  <si>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</si>
  <si>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</si>
  <si>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</si>
  <si>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</si>
  <si>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</si>
  <si>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</si>
  <si>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</si>
  <si>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</si>
  <si>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</si>
  <si>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</si>
  <si>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</si>
  <si>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</si>
  <si>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</si>
  <si>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</si>
  <si>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</si>
  <si>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</si>
  <si>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</si>
  <si>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</si>
  <si>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</si>
  <si>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</si>
  <si>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</si>
  <si>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</si>
  <si>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</si>
  <si>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</si>
  <si>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</si>
  <si>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</si>
  <si>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</si>
  <si>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</si>
  <si>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</si>
  <si>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</si>
  <si>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</si>
  <si>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</si>
  <si>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</si>
  <si>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</si>
  <si>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</si>
  <si>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</si>
  <si>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</si>
  <si>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</si>
  <si>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</si>
  <si>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</si>
  <si>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</si>
  <si>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</si>
  <si>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</si>
  <si>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</si>
  <si>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</si>
  <si>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</si>
  <si>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</si>
  <si>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</si>
  <si>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</si>
  <si>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</si>
  <si>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</si>
  <si>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</si>
  <si>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</si>
  <si>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</si>
  <si>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</si>
  <si>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</si>
  <si>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</si>
  <si>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</si>
  <si>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</si>
  <si>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</si>
  <si>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</si>
  <si>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</si>
  <si>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</si>
  <si>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</si>
  <si>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</si>
  <si>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</si>
  <si>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</si>
  <si>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</si>
  <si>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</si>
  <si>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</si>
  <si>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</si>
  <si>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</si>
  <si>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</si>
  <si>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</si>
  <si>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</si>
  <si>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</si>
  <si>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</si>
  <si>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</si>
  <si>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</si>
  <si>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</si>
  <si>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</si>
  <si>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</si>
  <si>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</si>
  <si>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</si>
  <si>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</si>
  <si>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</si>
  <si>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</si>
  <si>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</si>
  <si>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</si>
  <si>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</si>
  <si>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</si>
  <si>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</si>
  <si>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</si>
  <si>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</si>
  <si>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</si>
  <si>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</si>
  <si>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</si>
  <si>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</si>
  <si>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</si>
  <si>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</si>
  <si>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</si>
  <si>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</si>
  <si>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</si>
  <si>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</si>
  <si>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</si>
  <si>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</si>
  <si>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</si>
  <si>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</si>
  <si>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</si>
  <si>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</si>
  <si>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</si>
  <si>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</si>
  <si>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</si>
  <si>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</si>
  <si>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</si>
  <si>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</si>
  <si>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</si>
  <si>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</si>
  <si>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</si>
  <si>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</si>
  <si>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</si>
  <si>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</si>
  <si>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</si>
  <si>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</si>
  <si>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</si>
  <si>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</si>
  <si>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</si>
  <si>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</si>
  <si>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</si>
  <si>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</si>
  <si>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</si>
  <si>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</si>
  <si>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</si>
  <si>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</si>
  <si>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</si>
  <si>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</si>
  <si>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</si>
  <si>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</si>
  <si>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</si>
  <si>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</si>
  <si>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</si>
  <si>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</si>
  <si>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</si>
  <si>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</si>
  <si>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</si>
  <si>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</si>
  <si>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</si>
  <si>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</si>
  <si>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</si>
  <si>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</si>
  <si>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</si>
  <si>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</si>
  <si>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</si>
  <si>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</si>
  <si>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</si>
  <si>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</si>
  <si>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</si>
  <si>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</si>
  <si>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</si>
  <si>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</si>
  <si>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</si>
  <si>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</si>
  <si>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</si>
  <si>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</si>
  <si>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</si>
  <si>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</si>
  <si>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</si>
  <si>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</si>
  <si>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</si>
  <si>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</si>
  <si>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</si>
  <si>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</si>
  <si>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</si>
  <si>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</si>
  <si>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</si>
  <si>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</si>
  <si>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</si>
  <si>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</si>
  <si>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</si>
  <si>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</si>
  <si>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</si>
  <si>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</si>
  <si>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</si>
  <si>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</si>
  <si>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</si>
  <si>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</si>
  <si>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</si>
  <si>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</si>
  <si>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</si>
  <si>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</si>
  <si>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</si>
  <si>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</si>
  <si>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</si>
  <si>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</si>
  <si>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</si>
  <si>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</si>
  <si>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</si>
  <si>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</si>
  <si>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</si>
  <si>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</si>
  <si>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</si>
  <si>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</si>
  <si>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</si>
  <si>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</si>
  <si>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</si>
  <si>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</si>
  <si>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</si>
  <si>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</si>
  <si>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</si>
  <si>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</si>
  <si>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</si>
  <si>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</si>
  <si>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</si>
  <si>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</si>
  <si>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</si>
  <si>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</si>
  <si>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</si>
  <si>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</si>
  <si>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</si>
  <si>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</si>
  <si>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</si>
  <si>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</si>
  <si>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</si>
  <si>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</si>
  <si>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</si>
  <si>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</si>
  <si>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</si>
  <si>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</si>
  <si>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</si>
  <si>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</si>
  <si>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</si>
  <si>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</si>
  <si>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</si>
  <si>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</si>
  <si>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</si>
  <si>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</si>
  <si>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</si>
  <si>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</si>
  <si>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</si>
  <si>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</si>
  <si>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</si>
  <si>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</si>
  <si>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</si>
  <si>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</si>
  <si>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</si>
  <si>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</si>
  <si>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</si>
  <si>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</si>
  <si>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</si>
  <si>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</si>
  <si>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</si>
  <si>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</si>
  <si>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</si>
  <si>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</si>
  <si>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</si>
  <si>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</si>
  <si>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</si>
  <si>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</si>
  <si>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</si>
  <si>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</si>
  <si>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</si>
  <si>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</si>
  <si>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</si>
  <si>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</si>
  <si>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</si>
  <si>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</si>
  <si>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</si>
  <si>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</si>
  <si>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</si>
  <si>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</si>
  <si>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</si>
  <si>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</si>
  <si>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</si>
  <si>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</si>
  <si>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</si>
  <si>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</si>
  <si>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</si>
  <si>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</si>
  <si>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</si>
  <si>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</si>
  <si>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</si>
  <si>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</si>
  <si>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</si>
  <si>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</si>
  <si>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</si>
  <si>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</si>
  <si>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</si>
  <si>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</si>
  <si>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</si>
  <si>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</si>
  <si>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</si>
  <si>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</si>
  <si>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</si>
  <si>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</si>
  <si>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</si>
  <si>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</si>
  <si>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</si>
  <si>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</si>
  <si>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</si>
  <si>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</si>
  <si>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</si>
  <si>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</si>
  <si>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</si>
  <si>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</si>
  <si>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</si>
  <si>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</si>
  <si>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</si>
  <si>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</si>
  <si>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</si>
  <si>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</si>
  <si>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</si>
  <si>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</si>
  <si>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</si>
  <si>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</si>
  <si>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</si>
  <si>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</si>
  <si>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</si>
  <si>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</si>
  <si>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</si>
  <si>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</si>
  <si>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</si>
  <si>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</si>
  <si>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</si>
  <si>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</si>
  <si>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</si>
  <si>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</si>
  <si>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</si>
  <si>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</si>
  <si>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</si>
  <si>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</si>
  <si>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</si>
  <si>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</si>
  <si>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</si>
  <si>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</si>
  <si>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</si>
  <si>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</si>
  <si>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</si>
  <si>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</si>
  <si>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</si>
  <si>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</si>
  <si>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</si>
  <si>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</si>
  <si>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</si>
  <si>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</si>
  <si>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</si>
  <si>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</si>
  <si>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</si>
  <si>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</si>
  <si>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</si>
  <si>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</si>
  <si>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</si>
  <si>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</si>
  <si>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</si>
  <si>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</si>
  <si>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</si>
  <si>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</si>
  <si>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</si>
  <si>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</si>
  <si>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</si>
  <si>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</si>
  <si>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</si>
  <si>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</si>
  <si>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</si>
  <si>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</si>
  <si>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</si>
  <si>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</si>
  <si>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</si>
  <si>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</si>
  <si>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</si>
  <si>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</si>
  <si>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</si>
  <si>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</si>
  <si>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</si>
  <si>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</si>
  <si>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</si>
  <si>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</si>
  <si>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</si>
  <si>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</si>
  <si>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</si>
  <si>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</si>
  <si>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</si>
  <si>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</si>
  <si>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</si>
  <si>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</si>
  <si>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</si>
  <si>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</si>
  <si>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</si>
  <si>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</si>
  <si>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</si>
  <si>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</si>
  <si>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</si>
  <si>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</si>
  <si>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</si>
  <si>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</si>
  <si>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</si>
  <si>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</si>
  <si>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</si>
  <si>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</si>
  <si>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</si>
  <si>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</si>
  <si>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</si>
  <si>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</si>
  <si>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</si>
  <si>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</si>
  <si>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</si>
  <si>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</si>
  <si>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</si>
  <si>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</si>
  <si>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</si>
  <si>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</si>
  <si>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</si>
  <si>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</si>
  <si>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</si>
  <si>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</si>
  <si>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</si>
  <si>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</si>
  <si>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</si>
  <si>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</si>
  <si>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</si>
  <si>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</si>
  <si>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</si>
  <si>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</si>
  <si>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</si>
  <si>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</si>
  <si>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</si>
  <si>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</si>
  <si>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</si>
  <si>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</si>
  <si>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</si>
  <si>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</si>
  <si>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</si>
  <si>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</si>
  <si>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</si>
  <si>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</si>
  <si>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</si>
  <si>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</si>
  <si>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</si>
  <si>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</si>
  <si>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</si>
  <si>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</si>
  <si>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</si>
  <si>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</si>
  <si>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</si>
  <si>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</si>
  <si>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</si>
  <si>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</si>
  <si>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</si>
  <si>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</si>
  <si>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</si>
  <si>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</si>
  <si>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</si>
  <si>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</si>
  <si>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</si>
  <si>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</si>
  <si>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</si>
  <si>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</si>
  <si>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</si>
  <si>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</si>
  <si>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</si>
  <si>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</si>
  <si>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</si>
  <si>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</si>
  <si>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</si>
  <si>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</si>
  <si>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</si>
  <si>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</si>
  <si>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</si>
  <si>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</si>
  <si>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</si>
  <si>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</si>
  <si>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</si>
  <si>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</si>
  <si>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</si>
  <si>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</si>
  <si>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</si>
  <si>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</si>
  <si>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</si>
  <si>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</si>
  <si>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</si>
  <si>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</si>
  <si>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</si>
  <si>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</si>
  <si>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</si>
  <si>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</si>
  <si>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</si>
  <si>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</si>
  <si>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</si>
  <si>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</si>
  <si>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</si>
  <si>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</si>
  <si>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</si>
  <si>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</si>
  <si>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</si>
  <si>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</si>
  <si>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</si>
  <si>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</si>
  <si>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</si>
  <si>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</si>
  <si>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</si>
  <si>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</si>
  <si>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</si>
  <si>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</si>
  <si>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</si>
  <si>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</si>
  <si>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</si>
  <si>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</si>
  <si>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</si>
  <si>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</si>
  <si>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</si>
  <si>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</si>
  <si>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</si>
  <si>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</si>
  <si>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</si>
  <si>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</si>
  <si>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</si>
  <si>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</si>
  <si>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</si>
  <si>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</si>
  <si>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</si>
  <si>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</si>
  <si>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</si>
  <si>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</si>
  <si>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</si>
  <si>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</si>
  <si>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</si>
  <si>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</si>
  <si>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</si>
  <si>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</si>
  <si>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</si>
  <si>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</si>
  <si>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</si>
  <si>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</si>
  <si>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</si>
  <si>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</si>
  <si>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</si>
  <si>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</si>
  <si>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</si>
  <si>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</si>
  <si>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</si>
  <si>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</si>
  <si>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</si>
  <si>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</si>
  <si>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</si>
  <si>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</si>
  <si>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</si>
  <si>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</si>
  <si>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</si>
  <si>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</si>
  <si>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</si>
  <si>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</si>
  <si>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</si>
  <si>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</si>
  <si>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</si>
  <si>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</si>
  <si>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</si>
  <si>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</si>
  <si>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</si>
  <si>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</si>
  <si>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</si>
  <si>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</si>
  <si>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</si>
  <si>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</si>
  <si>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</si>
  <si>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</si>
  <si>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</si>
  <si>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</si>
  <si>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</si>
  <si>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</si>
  <si>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</si>
  <si>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</si>
  <si>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</si>
  <si>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</si>
  <si>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</si>
  <si>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</si>
  <si>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</si>
  <si>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</si>
  <si>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</si>
  <si>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</si>
  <si>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</si>
  <si>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</si>
  <si>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</si>
  <si>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</si>
  <si>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</si>
  <si>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</si>
  <si>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</si>
  <si>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</si>
  <si>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</si>
  <si>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</si>
  <si>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</si>
  <si>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</si>
  <si>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</si>
  <si>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</si>
  <si>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</si>
  <si>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</si>
  <si>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</si>
  <si>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</si>
  <si>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</si>
  <si>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</si>
  <si>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</si>
  <si>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</si>
  <si>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</si>
  <si>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</si>
  <si>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</si>
  <si>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</si>
  <si>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</si>
  <si>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</si>
  <si>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</si>
  <si>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</si>
  <si>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</si>
  <si>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</si>
  <si>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</si>
  <si>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</si>
  <si>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</si>
  <si>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</si>
  <si>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</si>
  <si>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</si>
  <si>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</si>
  <si>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</si>
  <si>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</si>
  <si>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</si>
  <si>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</si>
  <si>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</si>
  <si>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</si>
  <si>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</si>
  <si>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</si>
  <si>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</si>
  <si>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</si>
  <si>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</si>
  <si>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</si>
  <si>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</si>
  <si>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</si>
  <si>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</si>
  <si>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</si>
  <si>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</si>
  <si>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</si>
  <si>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</si>
  <si>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</si>
  <si>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</si>
  <si>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</si>
  <si>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</si>
  <si>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</si>
  <si>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</si>
  <si>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</si>
  <si>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</si>
  <si>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</si>
  <si>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</si>
  <si>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</si>
  <si>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</si>
  <si>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</si>
  <si>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</si>
  <si>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</si>
  <si>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</si>
  <si>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</si>
  <si>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</si>
  <si>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</si>
  <si>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</si>
  <si>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</si>
  <si>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</si>
  <si>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</si>
  <si>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</si>
  <si>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</si>
  <si>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</si>
  <si>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</si>
  <si>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</si>
  <si>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</si>
  <si>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</si>
  <si>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</si>
  <si>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</si>
  <si>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</si>
  <si>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</si>
  <si>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</si>
  <si>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</si>
  <si>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</si>
  <si>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</si>
  <si>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</si>
  <si>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</si>
  <si>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</si>
  <si>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</si>
  <si>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</si>
  <si>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</si>
  <si>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</si>
  <si>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</si>
  <si>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</si>
  <si>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</si>
  <si>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</si>
  <si>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</si>
  <si>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</si>
  <si>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</si>
  <si>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</si>
  <si>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</si>
  <si>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</si>
  <si>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</si>
  <si>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</si>
  <si>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</si>
  <si>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</si>
  <si>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</si>
  <si>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</si>
  <si>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</si>
  <si>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</si>
  <si>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</si>
  <si>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</si>
  <si>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</si>
  <si>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</si>
  <si>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</si>
  <si>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</si>
  <si>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</si>
  <si>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</si>
  <si>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</si>
  <si>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</si>
  <si>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</si>
  <si>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</si>
  <si>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</si>
  <si>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</si>
  <si>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</si>
  <si>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</si>
  <si>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</si>
  <si>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</si>
  <si>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</si>
  <si>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</si>
  <si>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</si>
  <si>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</si>
  <si>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</si>
  <si>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</si>
  <si>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</si>
  <si>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</si>
  <si>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</si>
  <si>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</si>
  <si>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</si>
  <si>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</si>
  <si>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</si>
  <si>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</si>
  <si>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</si>
  <si>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</si>
  <si>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</si>
  <si>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</si>
  <si>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</si>
  <si>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</si>
  <si>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</si>
  <si>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</si>
  <si>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</si>
  <si>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</si>
  <si>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</si>
  <si>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</si>
  <si>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</si>
  <si>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</si>
  <si>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</si>
  <si>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</si>
  <si>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</si>
  <si>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</si>
  <si>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</si>
  <si>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</si>
  <si>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</si>
  <si>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</si>
  <si>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</si>
  <si>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</si>
  <si>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</si>
  <si>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</si>
  <si>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</si>
  <si>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</si>
  <si>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</si>
  <si>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</si>
  <si>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</si>
  <si>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</si>
  <si>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</si>
  <si>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</si>
  <si>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</si>
  <si>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</si>
  <si>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</si>
  <si>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</si>
  <si>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</si>
  <si>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</si>
  <si>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</si>
  <si>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</si>
  <si>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</si>
  <si>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</si>
  <si>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</si>
  <si>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</si>
  <si>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</si>
  <si>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</si>
  <si>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</si>
  <si>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</si>
  <si>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</si>
  <si>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</si>
  <si>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</si>
  <si>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</si>
  <si>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</si>
  <si>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</si>
  <si>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</si>
  <si>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</si>
  <si>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</si>
  <si>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</si>
  <si>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</si>
  <si>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</si>
  <si>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</si>
  <si>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</si>
  <si>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</si>
  <si>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</si>
  <si>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</si>
  <si>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</si>
  <si>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</si>
  <si>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</si>
  <si>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</si>
  <si>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</si>
  <si>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</si>
  <si>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</si>
  <si>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</si>
  <si>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</si>
  <si>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</si>
  <si>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</si>
  <si>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</si>
  <si>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</si>
  <si>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</si>
  <si>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</si>
  <si>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</si>
  <si>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</si>
  <si>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</si>
  <si>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</si>
  <si>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</si>
  <si>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</si>
  <si>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</si>
  <si>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</si>
  <si>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</si>
  <si>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</si>
  <si>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</si>
  <si>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</si>
  <si>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</si>
  <si>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</si>
  <si>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</si>
  <si>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</si>
  <si>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</si>
  <si>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</si>
  <si>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</si>
  <si>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</si>
  <si>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</si>
  <si>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</si>
  <si>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</si>
  <si>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</si>
  <si>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</si>
  <si>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</si>
  <si>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</si>
  <si>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</si>
  <si>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</si>
  <si>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</si>
  <si>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</si>
  <si>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</si>
  <si>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</si>
  <si>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</si>
  <si>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</si>
  <si>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</si>
  <si>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</si>
  <si>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</si>
  <si>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</si>
  <si>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</si>
  <si>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</si>
  <si>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</si>
  <si>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</si>
  <si>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</si>
  <si>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</si>
  <si>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</si>
  <si>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</si>
  <si>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</si>
  <si>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</si>
  <si>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</si>
  <si>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</si>
  <si>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</si>
  <si>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</si>
  <si>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</si>
  <si>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</si>
  <si>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</si>
  <si>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</si>
  <si>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</si>
  <si>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</si>
  <si>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</si>
  <si>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</si>
  <si>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</si>
  <si>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</si>
  <si>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</si>
  <si>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</si>
  <si>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</si>
  <si>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</si>
  <si>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</si>
  <si>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</si>
  <si>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</si>
  <si>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</si>
  <si>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</si>
  <si>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</si>
  <si>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</si>
  <si>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</si>
  <si>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</si>
  <si>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</si>
  <si>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</si>
  <si>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</si>
  <si>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</si>
  <si>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</si>
  <si>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</si>
  <si>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</si>
  <si>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</si>
  <si>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</si>
  <si>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</si>
  <si>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</si>
  <si>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</si>
  <si>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</si>
  <si>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</si>
  <si>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</si>
  <si>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</si>
  <si>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</si>
  <si>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</si>
  <si>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</si>
  <si>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</si>
  <si>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</si>
  <si>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</si>
  <si>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</si>
  <si>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</si>
  <si>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</si>
  <si>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</si>
  <si>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</si>
  <si>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</si>
  <si>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</si>
  <si>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</si>
  <si>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</si>
  <si>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</si>
  <si>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</si>
  <si>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</si>
  <si>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</si>
  <si>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</si>
  <si>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</si>
  <si>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</si>
  <si>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</si>
  <si>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</si>
  <si>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</si>
  <si>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</si>
  <si>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</si>
  <si>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</si>
  <si>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</si>
  <si>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</si>
  <si>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</si>
  <si>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</si>
  <si>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</si>
  <si>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</si>
  <si>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</si>
  <si>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</si>
  <si>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</si>
  <si>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</si>
  <si>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</si>
  <si>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</si>
  <si>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</si>
  <si>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</si>
  <si>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</si>
  <si>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</si>
  <si>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</si>
  <si>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</si>
  <si>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</si>
  <si>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</si>
  <si>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</si>
  <si>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</si>
  <si>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</si>
  <si>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</si>
  <si>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</si>
  <si>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</si>
  <si>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</si>
  <si>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</si>
  <si>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</si>
  <si>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</si>
  <si>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</si>
  <si>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</si>
  <si>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</si>
  <si>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</si>
  <si>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</si>
  <si>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</si>
  <si>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</si>
  <si>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</si>
  <si>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</si>
  <si>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</si>
  <si>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</si>
  <si>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</si>
  <si>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</si>
  <si>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</si>
  <si>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</si>
  <si>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</si>
  <si>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</si>
  <si>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</si>
  <si>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</si>
  <si>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</si>
  <si>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</si>
  <si>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</si>
  <si>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</si>
  <si>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</si>
  <si>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</si>
  <si>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</si>
  <si>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</si>
  <si>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</si>
  <si>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</si>
  <si>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</si>
  <si>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</si>
  <si>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</si>
  <si>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</si>
  <si>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</si>
  <si>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</si>
  <si>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</si>
  <si>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</si>
  <si>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</si>
  <si>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</si>
  <si>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</si>
  <si>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</si>
  <si>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</si>
  <si>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</si>
  <si>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</si>
  <si>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</si>
  <si>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</si>
  <si>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</si>
  <si>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</si>
  <si>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</si>
  <si>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</si>
  <si>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</si>
  <si>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</si>
  <si>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</si>
  <si>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</si>
  <si>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</si>
  <si>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</si>
  <si>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</si>
  <si>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</si>
  <si>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</si>
  <si>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</si>
  <si>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</si>
  <si>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</si>
  <si>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</si>
  <si>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</si>
  <si>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</si>
  <si>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</si>
  <si>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</si>
  <si>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</si>
  <si>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</si>
  <si>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</si>
  <si>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</si>
  <si>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</si>
  <si>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</si>
  <si>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</si>
  <si>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</si>
  <si>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</si>
  <si>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</si>
  <si>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</si>
  <si>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</si>
  <si>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</si>
  <si>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</si>
  <si>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</si>
  <si>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</si>
  <si>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</si>
  <si>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</si>
  <si>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</si>
  <si>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</si>
  <si>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</si>
  <si>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</si>
  <si>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</si>
  <si>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</si>
  <si>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</si>
  <si>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</si>
  <si>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</si>
  <si>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</si>
  <si>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</si>
  <si>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</si>
  <si>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</si>
  <si>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</si>
  <si>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</si>
  <si>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</si>
  <si>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</si>
  <si>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</si>
  <si>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</si>
  <si>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</si>
  <si>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</si>
  <si>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</si>
  <si>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</si>
  <si>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</si>
  <si>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</si>
  <si>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</si>
  <si>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</si>
  <si>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</si>
  <si>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</si>
  <si>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</si>
  <si>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</si>
  <si>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</si>
  <si>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</si>
  <si>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</si>
  <si>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</si>
  <si>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</si>
  <si>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</si>
  <si>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</si>
  <si>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</si>
  <si>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</si>
  <si>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</si>
  <si>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</si>
  <si>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</si>
  <si>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</si>
  <si>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</si>
  <si>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</si>
  <si>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</si>
  <si>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</si>
  <si>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</si>
  <si>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</si>
  <si>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</si>
  <si>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</si>
  <si>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</si>
  <si>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</si>
  <si>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</si>
  <si>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</si>
  <si>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</si>
  <si>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</si>
  <si>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</si>
  <si>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</si>
  <si>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</si>
  <si>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</si>
  <si>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</si>
  <si>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</si>
  <si>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</si>
  <si>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</si>
  <si>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</si>
  <si>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</si>
  <si>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</si>
  <si>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</si>
  <si>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</si>
  <si>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</si>
  <si>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</si>
  <si>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</si>
  <si>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</si>
  <si>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</si>
  <si>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</si>
  <si>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</si>
  <si>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</si>
  <si>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</si>
  <si>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</si>
  <si>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</si>
  <si>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</si>
  <si>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</si>
  <si>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</si>
  <si>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</si>
  <si>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</si>
  <si>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</si>
  <si>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</si>
  <si>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</si>
  <si>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</si>
  <si>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</si>
  <si>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</si>
  <si>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</si>
  <si>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</si>
  <si>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</si>
  <si>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</si>
  <si>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</si>
  <si>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</si>
  <si>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</si>
  <si>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</si>
  <si>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</si>
  <si>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</si>
  <si>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</si>
  <si>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</si>
  <si>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</si>
  <si>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</si>
  <si>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</si>
  <si>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</si>
  <si>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</si>
  <si>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</si>
  <si>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</si>
  <si>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</si>
  <si>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</si>
  <si>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</si>
  <si>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</si>
  <si>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</si>
  <si>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</si>
  <si>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</si>
  <si>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</si>
  <si>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</si>
  <si>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</si>
  <si>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</si>
  <si>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</si>
  <si>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</si>
  <si>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</si>
  <si>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</si>
  <si>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</si>
  <si>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</si>
  <si>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</si>
  <si>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</si>
  <si>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</si>
  <si>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</si>
  <si>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</si>
  <si>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</si>
  <si>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</si>
  <si>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</si>
  <si>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</si>
  <si>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</si>
  <si>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</si>
  <si>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</si>
  <si>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</si>
  <si>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</si>
  <si>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</si>
  <si>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</si>
  <si>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</si>
  <si>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</si>
  <si>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</si>
  <si>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</si>
  <si>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</si>
  <si>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</si>
  <si>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</si>
  <si>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</si>
  <si>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</si>
  <si>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</si>
  <si>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</si>
  <si>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</si>
  <si>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</si>
  <si>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</si>
  <si>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</si>
  <si>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</si>
  <si>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</si>
  <si>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</si>
  <si>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</si>
  <si>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</si>
  <si>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</si>
  <si>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</si>
  <si>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</si>
  <si>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</si>
  <si>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</si>
  <si>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</si>
  <si>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</si>
  <si>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</si>
  <si>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</si>
  <si>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</si>
  <si>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</si>
  <si>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</si>
  <si>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</si>
  <si>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</si>
  <si>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</si>
  <si>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</si>
  <si>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</si>
  <si>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</si>
  <si>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</si>
  <si>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</si>
  <si>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</si>
  <si>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</si>
  <si>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</si>
  <si>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</si>
  <si>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</si>
  <si>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</si>
  <si>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</si>
  <si>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</si>
  <si>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</si>
  <si>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</si>
  <si>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</si>
  <si>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</si>
  <si>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</si>
  <si>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</si>
  <si>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</si>
  <si>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</si>
  <si>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</si>
  <si>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</si>
  <si>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</si>
  <si>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</si>
  <si>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</si>
  <si>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</si>
  <si>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</si>
  <si>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</si>
  <si>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</si>
  <si>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</si>
  <si>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</si>
  <si>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</si>
  <si>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</si>
  <si>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</si>
  <si>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</si>
  <si>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</si>
  <si>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</si>
  <si>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</si>
  <si>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</si>
  <si>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</si>
  <si>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</si>
  <si>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</si>
  <si>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</si>
  <si>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</si>
  <si>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</si>
  <si>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</si>
  <si>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</si>
  <si>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</si>
  <si>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</si>
  <si>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</si>
  <si>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</si>
  <si>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</si>
  <si>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</si>
  <si>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</si>
  <si>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</si>
  <si>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</si>
  <si>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</si>
  <si>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</si>
  <si>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</si>
  <si>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</si>
  <si>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</si>
  <si>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</si>
  <si>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</si>
  <si>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</si>
  <si>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</si>
  <si>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</si>
  <si>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</si>
  <si>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</si>
  <si>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</si>
  <si>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</si>
  <si>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</si>
  <si>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</si>
  <si>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</si>
  <si>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</si>
  <si>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</si>
  <si>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</si>
  <si>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</si>
  <si>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</si>
  <si>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</si>
  <si>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</si>
  <si>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</si>
  <si>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</si>
  <si>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</si>
  <si>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</si>
  <si>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</si>
  <si>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</si>
  <si>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</si>
  <si>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</si>
  <si>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</si>
  <si>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</si>
  <si>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</si>
  <si>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</si>
  <si>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</si>
  <si>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</si>
  <si>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</si>
  <si>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</si>
  <si>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</si>
  <si>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</si>
  <si>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</si>
  <si>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</si>
  <si>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</si>
  <si>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</si>
  <si>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</si>
  <si>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</si>
  <si>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</si>
  <si>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</si>
  <si>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</si>
  <si>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</si>
  <si>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</si>
  <si>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</si>
  <si>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</si>
  <si>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</si>
  <si>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</si>
  <si>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</si>
  <si>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</si>
  <si>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</si>
  <si>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</si>
  <si>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</si>
  <si>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</si>
  <si>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</si>
  <si>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</si>
  <si>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</si>
  <si>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</si>
  <si>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</si>
  <si>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</si>
  <si>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</si>
  <si>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</si>
  <si>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</si>
  <si>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</si>
  <si>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</si>
  <si>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</si>
  <si>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</si>
  <si>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</si>
  <si>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</si>
  <si>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</si>
  <si>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</si>
  <si>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</si>
  <si>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</si>
  <si>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</si>
  <si>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</si>
  <si>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</si>
  <si>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</si>
  <si>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</si>
  <si>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</si>
  <si>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</si>
  <si>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</si>
  <si>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</si>
  <si>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</si>
  <si>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</si>
  <si>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</si>
  <si>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</si>
  <si>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</si>
  <si>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</si>
  <si>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</si>
  <si>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</si>
  <si>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</si>
  <si>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</si>
  <si>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</si>
  <si>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</si>
  <si>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</si>
  <si>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</si>
  <si>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</si>
  <si>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</si>
  <si>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</si>
  <si>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</si>
  <si>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</si>
  <si>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</si>
  <si>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</si>
  <si>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</si>
  <si>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</si>
  <si>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</si>
  <si>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</si>
  <si>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</si>
  <si>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</si>
  <si>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</si>
  <si>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</si>
  <si>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</si>
  <si>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</si>
  <si>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</si>
  <si>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</si>
  <si>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</si>
  <si>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</si>
  <si>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</si>
  <si>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</si>
  <si>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</si>
  <si>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</si>
  <si>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</si>
  <si>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</si>
  <si>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</si>
  <si>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</si>
  <si>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</si>
  <si>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</si>
  <si>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</si>
  <si>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</si>
  <si>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</si>
  <si>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</si>
  <si>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</si>
  <si>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</si>
  <si>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</si>
  <si>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</si>
  <si>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</si>
  <si>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</si>
  <si>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</si>
  <si>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</si>
  <si>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</si>
  <si>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</si>
  <si>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</si>
  <si>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</si>
  <si>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</si>
  <si>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</si>
  <si>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</si>
  <si>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</si>
  <si>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</si>
  <si>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</si>
  <si>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</si>
  <si>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</si>
  <si>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</si>
  <si>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</si>
  <si>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</si>
  <si>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</si>
  <si>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</si>
  <si>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</si>
  <si>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</si>
  <si>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</si>
  <si>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</si>
  <si>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</si>
  <si>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</si>
  <si>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</si>
  <si>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</si>
  <si>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</si>
  <si>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</si>
  <si>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</si>
  <si>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</si>
  <si>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</si>
  <si>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</si>
  <si>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</si>
  <si>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</si>
  <si>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</si>
  <si>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</si>
  <si>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</si>
  <si>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</si>
  <si>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</si>
  <si>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</si>
  <si>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</si>
  <si>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</si>
  <si>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</si>
  <si>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</si>
  <si>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</si>
  <si>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</si>
  <si>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</si>
  <si>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</si>
  <si>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</si>
  <si>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</si>
  <si>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</si>
  <si>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</si>
  <si>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</si>
  <si>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</si>
  <si>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</si>
  <si>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</si>
  <si>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</si>
  <si>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</si>
  <si>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</si>
  <si>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</si>
  <si>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</si>
  <si>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</si>
  <si>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</si>
  <si>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</si>
  <si>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</si>
  <si>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</si>
  <si>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</si>
  <si>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</si>
  <si>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</si>
  <si>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</si>
  <si>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</si>
  <si>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</si>
  <si>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</si>
  <si>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</si>
  <si>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</si>
  <si>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</si>
  <si>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</si>
  <si>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</si>
  <si>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</si>
  <si>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</si>
  <si>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</si>
  <si>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</si>
  <si>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</si>
  <si>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</si>
  <si>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</si>
  <si>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</si>
  <si>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</si>
  <si>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</si>
  <si>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</si>
  <si>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</si>
  <si>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</si>
  <si>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</si>
  <si>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</si>
  <si>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</si>
  <si>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</si>
  <si>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</si>
  <si>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</si>
  <si>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</si>
  <si>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</si>
  <si>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</si>
  <si>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</si>
  <si>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</si>
  <si>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</si>
  <si>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</si>
  <si>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</si>
  <si>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</si>
  <si>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</si>
  <si>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</si>
  <si>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</si>
  <si>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</si>
  <si>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</si>
  <si>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</si>
  <si>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</si>
  <si>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</si>
  <si>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</si>
  <si>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</si>
  <si>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</si>
  <si>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</si>
  <si>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</si>
  <si>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</si>
  <si>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</si>
  <si>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</si>
  <si>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</si>
  <si>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</si>
  <si>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</si>
  <si>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</si>
  <si>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</si>
  <si>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</si>
  <si>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</si>
  <si>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</si>
  <si>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</si>
  <si>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</si>
  <si>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</si>
  <si>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</si>
  <si>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</si>
  <si>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</si>
  <si>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</si>
  <si>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</si>
  <si>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</si>
  <si>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</si>
  <si>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</si>
  <si>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</si>
  <si>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</si>
  <si>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</si>
  <si>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</si>
  <si>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</si>
  <si>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</si>
  <si>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</si>
  <si>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</si>
  <si>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</si>
  <si>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</si>
  <si>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</si>
  <si>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</si>
  <si>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</si>
  <si>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</si>
  <si>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</si>
  <si>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</si>
  <si>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</si>
  <si>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</si>
  <si>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</si>
  <si>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</si>
  <si>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</si>
  <si>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</si>
  <si>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</si>
  <si>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</si>
  <si>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</si>
  <si>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</si>
  <si>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</si>
  <si>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</si>
  <si>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</si>
  <si>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</si>
  <si>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</si>
  <si>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</si>
  <si>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</si>
  <si>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</si>
  <si>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</si>
  <si>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</si>
  <si>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</si>
  <si>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</si>
  <si>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</si>
  <si>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</si>
  <si>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</si>
  <si>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</si>
  <si>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</si>
  <si>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</si>
  <si>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</si>
  <si>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</si>
  <si>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</si>
  <si>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</si>
  <si>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</si>
  <si>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</si>
  <si>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</si>
  <si>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</si>
  <si>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</si>
  <si>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</si>
  <si>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</si>
  <si>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</si>
  <si>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</si>
  <si>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</si>
  <si>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</si>
  <si>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</si>
  <si>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</si>
  <si>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</si>
  <si>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</si>
  <si>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</si>
  <si>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</si>
  <si>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</si>
  <si>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</si>
  <si>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</si>
  <si>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</si>
  <si>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</si>
  <si>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</si>
  <si>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</si>
  <si>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</si>
  <si>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</si>
  <si>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</si>
  <si>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</si>
  <si>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</si>
  <si>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</si>
  <si>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</si>
  <si>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</si>
  <si>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</si>
  <si>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</si>
  <si>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</si>
  <si>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</si>
  <si>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</si>
  <si>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</si>
  <si>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</si>
  <si>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</si>
  <si>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</si>
  <si>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</si>
  <si>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</si>
  <si>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</si>
  <si>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</si>
  <si>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</si>
  <si>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</si>
  <si>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</si>
  <si>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</si>
  <si>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</si>
  <si>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</si>
  <si>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</si>
  <si>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</si>
  <si>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</si>
  <si>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</si>
  <si>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</si>
  <si>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</si>
  <si>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</si>
  <si>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</si>
  <si>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</si>
  <si>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</si>
  <si>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</si>
  <si>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</si>
  <si>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</si>
  <si>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</si>
  <si>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</si>
  <si>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</si>
  <si>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</si>
  <si>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</si>
  <si>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</si>
  <si>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</si>
  <si>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</si>
  <si>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</si>
  <si>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</si>
  <si>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</si>
  <si>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</si>
  <si>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</si>
  <si>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</si>
  <si>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</si>
  <si>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</si>
  <si>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</si>
  <si>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</si>
  <si>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</si>
  <si>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</si>
  <si>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</si>
  <si>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</si>
  <si>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</si>
  <si>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</si>
  <si>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</si>
  <si>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</si>
  <si>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</si>
  <si>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</si>
  <si>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</si>
  <si>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</si>
  <si>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</si>
  <si>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</si>
  <si>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</si>
  <si>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</si>
  <si>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</si>
  <si>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</si>
  <si>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</si>
  <si>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</si>
  <si>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</si>
  <si>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</si>
  <si>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</si>
  <si>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</si>
  <si>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</si>
  <si>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</si>
  <si>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</si>
  <si>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</si>
  <si>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</si>
  <si>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</si>
  <si>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</si>
  <si>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</si>
  <si>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</si>
  <si>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</si>
  <si>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</si>
  <si>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</si>
  <si>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</si>
  <si>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</si>
  <si>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</si>
  <si>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</si>
  <si>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</si>
  <si>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</si>
  <si>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</si>
  <si>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</si>
  <si>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</si>
  <si>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</si>
  <si>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</si>
  <si>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</si>
  <si>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</si>
  <si>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</si>
  <si>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</si>
  <si>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</si>
  <si>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</si>
  <si>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</si>
  <si>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</si>
  <si>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</si>
  <si>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</si>
  <si>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</si>
  <si>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</si>
  <si>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</si>
  <si>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</si>
  <si>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</si>
  <si>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</si>
  <si>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</si>
  <si>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</si>
  <si>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</si>
  <si>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</si>
  <si>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</si>
  <si>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</si>
  <si>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</si>
  <si>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</si>
  <si>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</si>
  <si>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</si>
  <si>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</si>
  <si>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</si>
  <si>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</si>
  <si>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</si>
  <si>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</si>
  <si>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</si>
  <si>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</si>
  <si>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</si>
  <si>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</si>
  <si>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</si>
  <si>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</si>
  <si>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</si>
  <si>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</si>
  <si>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</si>
  <si>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</si>
  <si>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</si>
  <si>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</si>
  <si>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</si>
  <si>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</si>
  <si>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</si>
  <si>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</si>
  <si>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</si>
  <si>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</si>
  <si>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</si>
  <si>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</si>
  <si>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</si>
  <si>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</si>
  <si>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</si>
  <si>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</si>
  <si>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</si>
  <si>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</si>
  <si>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</si>
  <si>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</si>
  <si>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</si>
  <si>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</si>
  <si>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</si>
  <si>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</si>
  <si>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</si>
  <si>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</si>
  <si>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</si>
  <si>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</si>
  <si>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</si>
  <si>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</si>
  <si>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</si>
  <si>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</si>
  <si>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</si>
  <si>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</si>
  <si>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</si>
  <si>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</si>
  <si>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</si>
  <si>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</si>
  <si>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</si>
  <si>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</si>
  <si>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</si>
  <si>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</si>
  <si>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</si>
  <si>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</si>
  <si>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</si>
  <si>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</si>
  <si>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</si>
  <si>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</si>
  <si>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</si>
  <si>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</si>
  <si>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</si>
  <si>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</si>
  <si>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</si>
  <si>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</si>
  <si>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</si>
  <si>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</si>
  <si>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</si>
  <si>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</si>
  <si>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</si>
  <si>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</si>
  <si>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</si>
  <si>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</si>
  <si>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</si>
  <si>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</si>
  <si>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</si>
  <si>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</si>
  <si>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</si>
  <si>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</si>
  <si>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</si>
  <si>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</si>
  <si>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</si>
  <si>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</si>
  <si>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</si>
  <si>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</si>
  <si>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</si>
  <si>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</si>
  <si>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</si>
  <si>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</si>
  <si>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</si>
  <si>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</si>
  <si>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</si>
  <si>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</si>
  <si>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</si>
  <si>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</si>
  <si>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</si>
  <si>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</si>
  <si>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</si>
  <si>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</si>
  <si>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</si>
  <si>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</si>
  <si>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</si>
  <si>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</si>
  <si>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</si>
  <si>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</si>
  <si>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</si>
  <si>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</si>
  <si>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</si>
  <si>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</si>
  <si>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</si>
  <si>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</si>
  <si>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</si>
  <si>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</si>
  <si>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</si>
  <si>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</si>
  <si>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</si>
  <si>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</si>
  <si>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</si>
  <si>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</si>
  <si>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</si>
  <si>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</si>
  <si>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</si>
  <si>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</si>
  <si>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</si>
  <si>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</si>
  <si>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</si>
  <si>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</si>
  <si>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</si>
  <si>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</si>
  <si>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</si>
  <si>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</si>
  <si>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</si>
  <si>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</si>
  <si>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</si>
  <si>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</si>
  <si>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</si>
  <si>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</si>
  <si>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</si>
  <si>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</si>
  <si>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</si>
  <si>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</si>
  <si>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</si>
  <si>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</si>
  <si>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</si>
  <si>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</si>
  <si>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</si>
  <si>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</si>
  <si>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</si>
  <si>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</si>
  <si>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</si>
  <si>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</si>
  <si>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</si>
  <si>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</si>
  <si>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</si>
  <si>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</si>
  <si>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</si>
  <si>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</si>
  <si>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</si>
  <si>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</si>
  <si>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</si>
  <si>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</si>
  <si>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</si>
  <si>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</si>
  <si>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</si>
  <si>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</si>
  <si>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</si>
  <si>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</si>
  <si>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</si>
  <si>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</si>
  <si>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</si>
  <si>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</si>
  <si>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</si>
  <si>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</si>
  <si>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</si>
  <si>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</si>
  <si>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</si>
  <si>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</si>
  <si>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</si>
  <si>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</si>
  <si>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</si>
  <si>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</si>
  <si>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</si>
  <si>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</si>
  <si>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</si>
  <si>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</si>
  <si>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</si>
  <si>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</si>
  <si>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</si>
  <si>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</si>
  <si>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</si>
  <si>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</si>
  <si>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</si>
  <si>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</si>
  <si>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</si>
  <si>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</si>
  <si>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</si>
  <si>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</si>
  <si>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</si>
  <si>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</si>
  <si>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</si>
  <si>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</si>
  <si>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</si>
  <si>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</si>
  <si>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</si>
  <si>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</si>
  <si>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</si>
  <si>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</si>
  <si>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</si>
  <si>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</si>
  <si>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</si>
  <si>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</si>
  <si>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</si>
  <si>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</si>
  <si>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</si>
  <si>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</si>
  <si>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</si>
  <si>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</si>
  <si>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</si>
  <si>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</si>
  <si>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</si>
  <si>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</si>
  <si>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</si>
  <si>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</si>
  <si>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</si>
  <si>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</si>
  <si>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</si>
  <si>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</si>
  <si>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</si>
  <si>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</si>
  <si>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</si>
  <si>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</si>
  <si>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</si>
  <si>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</si>
  <si>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</si>
  <si>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</si>
  <si>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</si>
  <si>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</si>
  <si>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</si>
  <si>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</si>
  <si>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</si>
  <si>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</si>
  <si>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</si>
  <si>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</si>
  <si>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</si>
  <si>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</si>
  <si>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</si>
  <si>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</si>
  <si>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</si>
  <si>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</si>
  <si>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</si>
  <si>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</si>
  <si>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</si>
  <si>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</si>
  <si>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</si>
  <si>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</si>
  <si>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</si>
  <si>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</si>
  <si>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</si>
  <si>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</si>
  <si>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</si>
  <si>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</si>
  <si>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</si>
  <si>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</si>
  <si>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</si>
  <si>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</si>
  <si>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</si>
  <si>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</si>
  <si>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</si>
  <si>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</si>
  <si>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</si>
  <si>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</si>
  <si>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</si>
  <si>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</si>
  <si>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</si>
  <si>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</si>
  <si>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</si>
  <si>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</si>
  <si>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</si>
  <si>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</si>
  <si>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</si>
  <si>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</si>
  <si>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</si>
  <si>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</si>
  <si>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</si>
  <si>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</si>
  <si>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</si>
  <si>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</si>
  <si>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</si>
  <si>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</si>
  <si>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</si>
  <si>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</si>
  <si>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</si>
  <si>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</si>
  <si>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</si>
  <si>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</si>
  <si>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</si>
  <si>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</si>
  <si>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</si>
  <si>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</si>
  <si>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</si>
  <si>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</si>
  <si>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</si>
  <si>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</si>
  <si>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</si>
  <si>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</si>
  <si>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</si>
  <si>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</si>
  <si>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</si>
  <si>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</si>
  <si>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</si>
  <si>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</si>
  <si>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</si>
  <si>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</si>
  <si>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</si>
  <si>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</si>
  <si>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</si>
  <si>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</si>
  <si>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</si>
  <si>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</si>
  <si>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</si>
  <si>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</si>
  <si>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</si>
  <si>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</si>
  <si>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</si>
  <si>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</si>
  <si>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</si>
  <si>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</si>
  <si>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</si>
  <si>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</si>
  <si>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</si>
  <si>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</si>
  <si>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</si>
  <si>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</si>
  <si>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</si>
  <si>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</si>
  <si>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</si>
  <si>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</si>
  <si>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</si>
  <si>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</si>
  <si>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</si>
  <si>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</si>
  <si>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</si>
  <si>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</si>
  <si>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</si>
  <si>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</si>
  <si>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</si>
  <si>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</si>
  <si>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</si>
  <si>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</si>
  <si>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</si>
  <si>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</si>
  <si>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</si>
  <si>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</si>
  <si>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</si>
  <si>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</si>
  <si>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</si>
  <si>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</si>
  <si>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</si>
  <si>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</si>
  <si>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</si>
  <si>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</si>
  <si>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</si>
  <si>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</si>
  <si>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</si>
  <si>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</si>
  <si>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</si>
  <si>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</si>
  <si>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</si>
  <si>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</si>
  <si>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</si>
  <si>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</si>
  <si>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</si>
  <si>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</si>
  <si>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</si>
  <si>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</si>
  <si>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</si>
  <si>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</si>
  <si>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</si>
  <si>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</si>
  <si>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</si>
  <si>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</si>
  <si>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</si>
  <si>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</si>
  <si>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</si>
  <si>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</si>
  <si>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</si>
  <si>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</si>
  <si>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</si>
  <si>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</si>
  <si>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</si>
  <si>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</si>
  <si>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</si>
  <si>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</si>
  <si>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</si>
  <si>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</si>
  <si>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</si>
  <si>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</si>
  <si>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</si>
  <si>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</si>
  <si>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</si>
  <si>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</si>
  <si>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</si>
  <si>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</si>
  <si>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</si>
  <si>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</si>
  <si>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</si>
  <si>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</si>
  <si>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</si>
  <si>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</si>
  <si>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</si>
  <si>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</si>
  <si>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</si>
  <si>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</si>
  <si>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</si>
  <si>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</si>
  <si>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</si>
  <si>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</si>
  <si>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</si>
  <si>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</si>
  <si>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</si>
  <si>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</si>
  <si>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</si>
  <si>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</si>
  <si>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</si>
  <si>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</si>
  <si>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</si>
  <si>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</si>
  <si>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</si>
  <si>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</si>
  <si>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</si>
  <si>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</si>
  <si>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</si>
  <si>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</si>
  <si>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</si>
  <si>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</si>
  <si>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</si>
  <si>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</si>
  <si>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</si>
  <si>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</si>
  <si>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</si>
  <si>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</si>
  <si>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</si>
  <si>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</si>
  <si>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</si>
  <si>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</si>
  <si>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</si>
  <si>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</si>
  <si>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</si>
  <si>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</si>
  <si>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</si>
  <si>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</si>
  <si>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</si>
  <si>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</si>
  <si>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</si>
  <si>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</si>
  <si>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</si>
  <si>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</si>
  <si>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</si>
  <si>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</si>
  <si>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</si>
  <si>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</si>
  <si>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</si>
  <si>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</si>
  <si>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</si>
  <si>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</si>
  <si>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</si>
  <si>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</si>
  <si>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</si>
  <si>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</si>
  <si>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</si>
  <si>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</si>
  <si>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</si>
  <si>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</si>
  <si>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</si>
  <si>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</si>
  <si>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</si>
  <si>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</si>
  <si>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</si>
  <si>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</si>
  <si>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</si>
  <si>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</si>
  <si>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</si>
  <si>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</si>
  <si>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</si>
  <si>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</si>
  <si>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</si>
  <si>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</si>
  <si>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</si>
  <si>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</si>
  <si>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</si>
  <si>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</si>
  <si>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</si>
  <si>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</si>
  <si>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</si>
  <si>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</si>
  <si>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</si>
  <si>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</si>
  <si>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</si>
  <si>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</si>
  <si>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</si>
  <si>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</si>
  <si>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</si>
  <si>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</si>
  <si>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</si>
  <si>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</si>
  <si>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</si>
  <si>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</si>
  <si>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</si>
  <si>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</si>
  <si>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</si>
  <si>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</si>
  <si>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</si>
  <si>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</si>
  <si>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</si>
  <si>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</si>
  <si>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</si>
  <si>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</si>
  <si>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</si>
  <si>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</si>
  <si>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</si>
  <si>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</si>
  <si>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</si>
  <si>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</si>
  <si>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</si>
  <si>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</si>
  <si>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</si>
  <si>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</si>
  <si>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</si>
  <si>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</si>
  <si>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</si>
  <si>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</si>
  <si>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</si>
  <si>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</si>
  <si>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</si>
  <si>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</si>
  <si>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</si>
  <si>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</si>
  <si>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</si>
  <si>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</si>
  <si>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</si>
  <si>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</si>
  <si>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</si>
  <si>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</si>
  <si>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</si>
  <si>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</si>
  <si>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</si>
  <si>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</si>
  <si>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</si>
  <si>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</si>
  <si>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</si>
  <si>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</si>
  <si>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</si>
  <si>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</si>
  <si>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</si>
  <si>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</si>
  <si>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</si>
  <si>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</si>
  <si>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</si>
  <si>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</si>
  <si>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</si>
  <si>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</si>
  <si>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</si>
  <si>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</si>
  <si>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</si>
  <si>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</si>
  <si>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</si>
  <si>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</si>
  <si>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</si>
  <si>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</si>
  <si>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</si>
  <si>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</si>
  <si>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</si>
  <si>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</si>
  <si>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</si>
  <si>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</si>
  <si>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</si>
  <si>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</si>
  <si>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</si>
  <si>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</si>
  <si>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</si>
  <si>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</si>
  <si>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</si>
  <si>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</si>
  <si>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</si>
  <si>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</si>
  <si>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</si>
  <si>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</si>
  <si>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</si>
  <si>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</si>
  <si>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</si>
  <si>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</si>
  <si>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</si>
  <si>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</si>
  <si>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</si>
  <si>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</si>
  <si>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</si>
  <si>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</si>
  <si>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</si>
  <si>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</si>
  <si>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</si>
  <si>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</si>
  <si>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</si>
  <si>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</si>
  <si>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</si>
  <si>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</si>
  <si>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</si>
  <si>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</si>
  <si>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</si>
  <si>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</si>
  <si>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</si>
  <si>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</si>
  <si>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</si>
  <si>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</si>
  <si>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</si>
  <si>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</si>
  <si>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</si>
  <si>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</si>
  <si>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</si>
  <si>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</si>
  <si>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</si>
  <si>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</si>
  <si>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</si>
  <si>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</si>
  <si>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</si>
  <si>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</si>
  <si>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</si>
  <si>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</si>
  <si>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</si>
  <si>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</si>
  <si>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</si>
  <si>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</si>
  <si>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</si>
  <si>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</si>
  <si>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</si>
  <si>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</si>
  <si>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</si>
  <si>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</si>
  <si>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</si>
  <si>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</si>
  <si>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</si>
  <si>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</si>
  <si>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</si>
  <si>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</si>
  <si>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</si>
  <si>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</si>
  <si>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</si>
  <si>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</si>
  <si>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</si>
  <si>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</si>
  <si>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</si>
  <si>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</si>
  <si>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</si>
  <si>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</si>
  <si>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</si>
  <si>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</si>
  <si>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</si>
  <si>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</si>
  <si>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</si>
  <si>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</si>
  <si>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</si>
  <si>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</si>
  <si>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</si>
  <si>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</si>
  <si>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</si>
  <si>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</si>
  <si>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</si>
  <si>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</si>
  <si>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</si>
  <si>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</si>
  <si>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</si>
  <si>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</si>
  <si>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</si>
  <si>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</si>
  <si>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</si>
  <si>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</si>
  <si>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</si>
  <si>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</si>
  <si>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</si>
  <si>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</si>
  <si>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</si>
  <si>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</si>
  <si>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</si>
  <si>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</si>
  <si>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</si>
  <si>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</si>
  <si>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</si>
  <si>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</si>
  <si>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</si>
  <si>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</si>
  <si>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</si>
  <si>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</si>
  <si>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</si>
  <si>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</si>
  <si>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</si>
  <si>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</si>
  <si>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</si>
  <si>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</si>
  <si>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</si>
  <si>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</si>
  <si>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</si>
  <si>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</si>
  <si>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</si>
  <si>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</si>
  <si>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</si>
  <si>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</si>
  <si>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</si>
  <si>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</si>
  <si>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</si>
  <si>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</si>
  <si>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</si>
  <si>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</si>
  <si>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</si>
  <si>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</si>
  <si>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</si>
  <si>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</si>
  <si>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</si>
  <si>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</si>
  <si>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</si>
  <si>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</si>
  <si>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</si>
  <si>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</si>
  <si>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</si>
  <si>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</si>
  <si>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</si>
  <si>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</si>
  <si>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</si>
  <si>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</si>
  <si>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</si>
  <si>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</si>
  <si>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</si>
  <si>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</si>
  <si>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</si>
  <si>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</si>
  <si>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</si>
  <si>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</si>
  <si>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</si>
  <si>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</si>
  <si>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</si>
  <si>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</si>
  <si>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</si>
  <si>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</si>
  <si>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</si>
  <si>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</si>
  <si>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</si>
  <si>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</si>
  <si>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</si>
  <si>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</si>
  <si>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</si>
  <si>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</si>
  <si>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</si>
  <si>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</si>
  <si>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</si>
  <si>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</si>
  <si>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</si>
  <si>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</si>
  <si>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</si>
  <si>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</si>
  <si>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</si>
  <si>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</si>
  <si>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</si>
  <si>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</si>
  <si>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</si>
  <si>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</si>
  <si>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</si>
  <si>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</si>
  <si>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</si>
  <si>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</si>
  <si>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</si>
  <si>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</si>
  <si>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</si>
  <si>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</si>
  <si>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</si>
  <si>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</si>
  <si>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</si>
  <si>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</si>
  <si>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</si>
  <si>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</si>
  <si>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</si>
  <si>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</si>
  <si>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</si>
  <si>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</si>
  <si>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</si>
  <si>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</si>
  <si>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</si>
  <si>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</si>
  <si>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</si>
  <si>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</si>
  <si>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</si>
  <si>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</si>
  <si>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</si>
  <si>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</si>
  <si>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</si>
  <si>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</si>
  <si>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</si>
  <si>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</si>
  <si>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</si>
  <si>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</si>
  <si>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</si>
  <si>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</si>
  <si>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</si>
  <si>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</si>
  <si>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</si>
  <si>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</si>
  <si>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</si>
  <si>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</si>
  <si>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</si>
  <si>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</si>
  <si>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</si>
  <si>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</si>
  <si>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</si>
  <si>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</si>
  <si>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</si>
  <si>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</si>
  <si>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</si>
  <si>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</si>
  <si>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</si>
  <si>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</si>
  <si>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</si>
  <si>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</si>
  <si>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</si>
  <si>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</si>
  <si>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</si>
  <si>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</si>
  <si>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</si>
  <si>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</si>
  <si>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</si>
  <si>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</si>
  <si>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</si>
  <si>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</si>
  <si>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</si>
  <si>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</si>
  <si>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</si>
  <si>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</si>
  <si>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</si>
  <si>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</si>
  <si>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</si>
  <si>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</si>
  <si>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</si>
  <si>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</si>
  <si>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</si>
  <si>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</si>
  <si>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</si>
  <si>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</si>
  <si>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</si>
  <si>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</si>
  <si>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</si>
  <si>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</si>
  <si>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</si>
  <si>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</si>
  <si>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</si>
  <si>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</si>
  <si>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</si>
  <si>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</si>
  <si>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</si>
  <si>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</si>
  <si>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</si>
  <si>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</si>
  <si>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</si>
  <si>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</si>
  <si>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</si>
  <si>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</si>
  <si>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</si>
  <si>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</si>
  <si>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</si>
  <si>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</si>
  <si>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</si>
  <si>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</si>
  <si>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</si>
  <si>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</si>
  <si>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</si>
  <si>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</si>
  <si>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</si>
  <si>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</si>
  <si>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</si>
  <si>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</si>
  <si>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</si>
  <si>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</si>
  <si>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</si>
  <si>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</si>
  <si>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</si>
  <si>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</si>
  <si>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</si>
  <si>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</si>
  <si>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</si>
  <si>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</si>
  <si>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</si>
  <si>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</si>
  <si>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</si>
  <si>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</si>
  <si>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</si>
  <si>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</si>
  <si>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</si>
  <si>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</si>
  <si>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</si>
  <si>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</si>
  <si>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</si>
  <si>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</si>
  <si>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</si>
  <si>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</si>
  <si>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</si>
  <si>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</si>
  <si>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</si>
  <si>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</si>
  <si>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</si>
  <si>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</si>
  <si>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</si>
  <si>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</si>
  <si>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</si>
  <si>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</si>
  <si>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</si>
  <si>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</si>
  <si>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</si>
  <si>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</si>
  <si>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</si>
  <si>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</si>
  <si>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</si>
  <si>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</si>
  <si>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</si>
  <si>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</si>
  <si>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</si>
  <si>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</si>
  <si>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</si>
  <si>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</si>
  <si>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</si>
  <si>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</si>
  <si>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</si>
  <si>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</si>
  <si>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</si>
  <si>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</si>
  <si>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</si>
  <si>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</si>
  <si>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</si>
  <si>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</si>
  <si>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</si>
  <si>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</si>
  <si>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</si>
  <si>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</si>
  <si>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</si>
  <si>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</si>
  <si>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</si>
  <si>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</si>
  <si>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</si>
  <si>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</si>
  <si>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</si>
  <si>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</si>
  <si>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</si>
  <si>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</si>
  <si>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</si>
  <si>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</si>
  <si>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</si>
  <si>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</si>
  <si>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</si>
  <si>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</si>
  <si>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</si>
  <si>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</si>
  <si>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</si>
  <si>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</si>
  <si>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</si>
  <si>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</si>
  <si>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</si>
  <si>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</si>
  <si>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</si>
  <si>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</si>
  <si>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</si>
  <si>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</si>
  <si>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</si>
  <si>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</si>
  <si>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</si>
  <si>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</si>
  <si>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</si>
  <si>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</si>
  <si>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</si>
  <si>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</si>
  <si>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</si>
  <si>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</si>
  <si>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</si>
  <si>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</si>
  <si>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</si>
  <si>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</si>
  <si>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</si>
  <si>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</si>
  <si>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</si>
  <si>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</si>
  <si>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</si>
  <si>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</si>
  <si>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</si>
  <si>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</si>
  <si>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</si>
  <si>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</si>
  <si>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</si>
  <si>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</si>
  <si>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</si>
  <si>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</si>
  <si>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</si>
  <si>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</si>
  <si>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</si>
  <si>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</si>
  <si>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</si>
  <si>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</si>
  <si>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</si>
  <si>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</si>
  <si>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</si>
  <si>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</si>
  <si>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</si>
  <si>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</si>
  <si>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</si>
  <si>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</si>
  <si>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</si>
  <si>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</si>
  <si>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</si>
  <si>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</si>
  <si>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</si>
  <si>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</si>
  <si>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</si>
  <si>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</si>
  <si>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</si>
  <si>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</si>
  <si>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</si>
  <si>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</si>
  <si>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</si>
  <si>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</si>
  <si>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</si>
  <si>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</si>
  <si>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</si>
  <si>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</si>
  <si>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</si>
  <si>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</si>
  <si>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</si>
  <si>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</si>
  <si>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</si>
  <si>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</si>
  <si>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</si>
  <si>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</si>
  <si>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</si>
  <si>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</si>
  <si>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</si>
  <si>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</si>
  <si>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</si>
  <si>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</si>
  <si>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</si>
  <si>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</si>
  <si>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</si>
  <si>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</si>
  <si>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</si>
  <si>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</si>
  <si>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</si>
  <si>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</si>
  <si>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</si>
  <si>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</si>
  <si>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</si>
  <si>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</si>
  <si>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</si>
  <si>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</si>
  <si>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</si>
  <si>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</si>
  <si>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</si>
  <si>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</si>
  <si>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</si>
  <si>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</si>
  <si>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</si>
  <si>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</si>
  <si>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</si>
  <si>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</si>
  <si>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</si>
  <si>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</si>
  <si>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</si>
  <si>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</si>
  <si>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</si>
  <si>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</si>
  <si>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</si>
  <si>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</si>
  <si>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</si>
  <si>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</si>
  <si>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</si>
  <si>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</si>
  <si>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</si>
  <si>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</si>
  <si>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</si>
  <si>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</si>
  <si>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</si>
  <si>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</si>
  <si>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</si>
  <si>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</si>
  <si>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</si>
  <si>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</si>
  <si>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</si>
  <si>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</si>
  <si>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</si>
  <si>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</si>
  <si>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</si>
  <si>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</si>
  <si>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</si>
  <si>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</si>
  <si>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</si>
  <si>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</si>
  <si>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</si>
  <si>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</si>
  <si>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</si>
  <si>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</si>
  <si>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</si>
  <si>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</si>
  <si>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</si>
  <si>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</si>
  <si>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</si>
  <si>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</si>
  <si>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</si>
  <si>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</si>
  <si>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</si>
  <si>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</si>
  <si>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</si>
  <si>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</si>
  <si>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</si>
  <si>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</si>
  <si>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</si>
  <si>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</si>
  <si>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</si>
  <si>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</si>
  <si>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</si>
  <si>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</si>
  <si>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</si>
  <si>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</si>
  <si>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</si>
  <si>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</si>
  <si>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</si>
  <si>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</si>
  <si>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</si>
  <si>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</si>
  <si>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</si>
  <si>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</si>
  <si>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</si>
  <si>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</si>
  <si>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</si>
  <si>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</si>
  <si>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</si>
  <si>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</si>
  <si>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</si>
  <si>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</si>
  <si>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</si>
  <si>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</si>
  <si>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</si>
  <si>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</si>
  <si>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</si>
  <si>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</si>
  <si>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</si>
  <si>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</si>
  <si>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</si>
  <si>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</si>
  <si>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</si>
  <si>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</si>
  <si>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</si>
  <si>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</si>
  <si>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</si>
  <si>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</si>
  <si>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</si>
  <si>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</si>
  <si>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</si>
  <si>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</si>
  <si>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</si>
  <si>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</si>
  <si>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</si>
  <si>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</si>
  <si>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</si>
  <si>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</si>
  <si>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</si>
  <si>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</si>
  <si>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</si>
  <si>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</si>
  <si>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</si>
  <si>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</si>
  <si>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</si>
  <si>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</si>
  <si>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</si>
  <si>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</si>
  <si>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</si>
  <si>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</si>
  <si>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</si>
  <si>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</si>
  <si>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</si>
  <si>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</si>
  <si>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</si>
  <si>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</si>
  <si>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</si>
  <si>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</si>
  <si>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</si>
  <si>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</si>
  <si>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</si>
  <si>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</si>
  <si>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</si>
  <si>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</si>
  <si>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</si>
  <si>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</si>
  <si>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</si>
  <si>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</si>
  <si>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</si>
  <si>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</si>
  <si>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</si>
  <si>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</si>
  <si>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</si>
  <si>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</si>
  <si>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</si>
  <si>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</si>
  <si>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</si>
  <si>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</si>
  <si>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</si>
  <si>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</si>
  <si>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</si>
  <si>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</si>
  <si>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</si>
  <si>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</si>
  <si>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</si>
  <si>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</si>
  <si>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</si>
  <si>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</si>
  <si>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</si>
  <si>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</si>
  <si>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</si>
  <si>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</si>
  <si>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</si>
  <si>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</si>
  <si>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</si>
  <si>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</si>
  <si>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</si>
  <si>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</si>
  <si>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</si>
  <si>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</si>
  <si>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</si>
  <si>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</si>
  <si>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</si>
  <si>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</si>
  <si>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</si>
  <si>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</si>
  <si>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</si>
  <si>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</si>
  <si>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</si>
  <si>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</si>
  <si>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</si>
  <si>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</si>
  <si>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</si>
  <si>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</si>
  <si>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</si>
  <si>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</si>
  <si>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</si>
  <si>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</si>
  <si>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</si>
  <si>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</si>
  <si>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</si>
  <si>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</si>
  <si>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</si>
  <si>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</si>
  <si>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</si>
  <si>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</si>
  <si>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</si>
  <si>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</si>
  <si>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</si>
  <si>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</si>
  <si>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</si>
  <si>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</si>
  <si>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</si>
  <si>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</si>
  <si>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</si>
  <si>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</si>
  <si>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</si>
  <si>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</si>
  <si>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</si>
  <si>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</si>
  <si>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</si>
  <si>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</si>
  <si>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</si>
  <si>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</si>
  <si>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</si>
  <si>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</si>
  <si>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</si>
  <si>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</si>
  <si>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</si>
  <si>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</si>
  <si>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</si>
  <si>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</si>
  <si>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</si>
  <si>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</si>
  <si>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</si>
  <si>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</si>
  <si>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</si>
  <si>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</si>
  <si>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</si>
  <si>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</si>
  <si>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</si>
  <si>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</si>
  <si>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</si>
  <si>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</si>
  <si>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</si>
  <si>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</si>
  <si>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</si>
  <si>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</si>
  <si>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</si>
  <si>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</si>
  <si>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</si>
  <si>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</si>
  <si>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</si>
  <si>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</si>
  <si>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</si>
  <si>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</si>
  <si>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</si>
  <si>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</si>
  <si>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</si>
  <si>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</si>
  <si>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</si>
  <si>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</si>
  <si>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</si>
  <si>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</si>
  <si>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</si>
  <si>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</si>
  <si>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</si>
  <si>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</si>
  <si>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</si>
  <si>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</si>
  <si>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</si>
  <si>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</si>
  <si>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</si>
  <si>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</si>
  <si>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</si>
  <si>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</si>
  <si>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</si>
  <si>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</si>
  <si>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</si>
  <si>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</si>
  <si>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</si>
  <si>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</si>
  <si>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</si>
  <si>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</si>
  <si>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</si>
  <si>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</si>
  <si>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</si>
  <si>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</si>
  <si>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</si>
  <si>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</si>
  <si>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</si>
  <si>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</si>
  <si>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</si>
  <si>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</si>
  <si>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</si>
  <si>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</si>
  <si>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</si>
  <si>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</si>
  <si>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</si>
  <si>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</si>
  <si>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</si>
  <si>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</si>
  <si>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</si>
  <si>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</si>
  <si>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</si>
  <si>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</si>
  <si>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</si>
  <si>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</si>
  <si>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</si>
  <si>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</si>
  <si>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</si>
  <si>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</si>
  <si>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</si>
  <si>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</si>
  <si>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</si>
  <si>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</si>
  <si>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</si>
  <si>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</si>
  <si>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</si>
  <si>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</si>
  <si>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</si>
  <si>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</si>
  <si>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</si>
  <si>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</si>
  <si>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</si>
  <si>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</si>
  <si>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</si>
  <si>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</si>
  <si>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</si>
  <si>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</si>
  <si>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</si>
  <si>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</si>
  <si>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</si>
  <si>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</si>
  <si>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</si>
  <si>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</si>
  <si>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</si>
  <si>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</si>
  <si>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</si>
  <si>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</si>
  <si>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</si>
  <si>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</si>
  <si>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</si>
  <si>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</si>
  <si>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</si>
  <si>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</si>
  <si>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</si>
  <si>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</si>
  <si>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</si>
  <si>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</si>
  <si>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</si>
  <si>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</si>
  <si>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</si>
  <si>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</si>
  <si>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</si>
  <si>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</si>
  <si>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</si>
  <si>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</si>
  <si>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</si>
  <si>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</si>
  <si>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</si>
  <si>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</si>
  <si>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</si>
  <si>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</si>
  <si>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</si>
  <si>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</si>
  <si>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</si>
  <si>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</si>
  <si>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</si>
  <si>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</si>
  <si>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</si>
  <si>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</si>
  <si>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</si>
  <si>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</si>
  <si>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</si>
  <si>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</si>
  <si>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</si>
  <si>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</si>
  <si>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</si>
  <si>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</si>
  <si>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</si>
  <si>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</si>
  <si>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</si>
  <si>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</si>
  <si>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</si>
  <si>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</si>
  <si>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</si>
  <si>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</si>
  <si>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</si>
  <si>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</si>
  <si>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</si>
  <si>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</si>
  <si>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</si>
  <si>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</si>
  <si>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</si>
  <si>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</si>
  <si>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</si>
  <si>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</si>
  <si>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</si>
  <si>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</si>
  <si>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</si>
  <si>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</si>
  <si>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</si>
  <si>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</si>
  <si>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</si>
  <si>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</si>
  <si>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</si>
  <si>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</si>
  <si>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</si>
  <si>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</si>
  <si>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</si>
  <si>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</si>
  <si>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</si>
  <si>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</si>
  <si>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</si>
  <si>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</si>
  <si>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</si>
  <si>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</si>
  <si>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</si>
  <si>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</si>
  <si>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</si>
  <si>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</si>
  <si>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</si>
  <si>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</si>
  <si>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</si>
  <si>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</si>
  <si>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</si>
  <si>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</si>
  <si>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</si>
  <si>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</si>
  <si>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</si>
  <si>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</si>
  <si>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</si>
  <si>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</si>
  <si>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</si>
  <si>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</si>
  <si>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</si>
  <si>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</si>
  <si>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</si>
  <si>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</si>
  <si>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</si>
  <si>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</si>
  <si>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</si>
  <si>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</si>
  <si>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</si>
  <si>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</si>
  <si>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</si>
  <si>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</si>
  <si>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</si>
  <si>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</si>
  <si>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</si>
  <si>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</si>
  <si>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</si>
  <si>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</si>
  <si>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</si>
  <si>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</si>
  <si>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</si>
  <si>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</si>
  <si>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</si>
  <si>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</si>
  <si>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</si>
  <si>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</si>
  <si>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</si>
  <si>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</si>
  <si>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</si>
  <si>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</si>
  <si>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</si>
  <si>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</si>
  <si>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</si>
  <si>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</si>
  <si>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</si>
  <si>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</si>
  <si>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</si>
  <si>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</si>
  <si>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</si>
  <si>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</si>
  <si>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</si>
  <si>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</si>
  <si>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</si>
  <si>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</si>
  <si>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</si>
  <si>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</si>
  <si>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</si>
  <si>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</si>
  <si>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</si>
  <si>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</si>
  <si>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</si>
  <si>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</si>
  <si>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</si>
  <si>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</si>
  <si>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</si>
  <si>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</si>
  <si>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</si>
  <si>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</si>
  <si>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</si>
  <si>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</si>
  <si>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</si>
  <si>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</si>
  <si>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</si>
  <si>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</si>
  <si>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</si>
  <si>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</si>
  <si>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</si>
  <si>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</si>
  <si>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</si>
  <si>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</si>
  <si>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</si>
  <si>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</si>
  <si>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</si>
  <si>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</si>
  <si>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</si>
  <si>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</si>
  <si>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</si>
  <si>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</si>
  <si>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</si>
  <si>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</si>
  <si>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</si>
  <si>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</si>
  <si>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</si>
  <si>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</si>
  <si>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</si>
  <si>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</si>
  <si>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</si>
  <si>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</si>
  <si>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</si>
  <si>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</si>
  <si>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</si>
  <si>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</si>
  <si>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</si>
  <si>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</si>
  <si>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</si>
  <si>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</si>
  <si>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</si>
  <si>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</si>
  <si>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</si>
  <si>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</si>
  <si>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</si>
  <si>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</si>
  <si>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</si>
  <si>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</si>
  <si>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</si>
  <si>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</si>
  <si>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</si>
  <si>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</si>
  <si>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</si>
  <si>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</si>
  <si>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</si>
  <si>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</si>
  <si>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</si>
  <si>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</si>
  <si>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</si>
  <si>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</si>
  <si>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</si>
  <si>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</si>
  <si>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</si>
  <si>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</si>
  <si>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</si>
  <si>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</si>
  <si>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</si>
  <si>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</si>
  <si>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</si>
  <si>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</si>
  <si>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</si>
  <si>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</si>
  <si>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</si>
  <si>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</si>
  <si>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</si>
  <si>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</si>
  <si>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</si>
  <si>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</si>
  <si>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</si>
  <si>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</si>
  <si>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</si>
  <si>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</si>
  <si>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</si>
  <si>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</si>
  <si>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</si>
  <si>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</si>
  <si>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</si>
  <si>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</si>
  <si>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</si>
  <si>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</si>
  <si>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</si>
  <si>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</si>
  <si>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</si>
  <si>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</si>
  <si>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</si>
  <si>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</si>
  <si>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</si>
  <si>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</si>
  <si>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</si>
  <si>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</si>
  <si>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</si>
  <si>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</si>
  <si>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</si>
  <si>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</si>
  <si>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</si>
  <si>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</si>
  <si>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</si>
  <si>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</si>
  <si>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</si>
  <si>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</si>
  <si>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</si>
  <si>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</si>
  <si>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</si>
  <si>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</si>
  <si>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</si>
  <si>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</si>
  <si>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</si>
  <si>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</si>
  <si>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</si>
  <si>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</si>
  <si>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</si>
  <si>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</si>
  <si>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</si>
  <si>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</si>
  <si>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</si>
  <si>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</si>
  <si>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</si>
  <si>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</si>
  <si>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</si>
  <si>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</si>
  <si>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</si>
  <si>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</si>
  <si>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</si>
  <si>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</si>
  <si>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</si>
  <si>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</si>
  <si>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</si>
  <si>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</si>
  <si>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</si>
  <si>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</si>
  <si>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</si>
  <si>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</si>
  <si>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</si>
  <si>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</si>
  <si>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</si>
  <si>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</si>
  <si>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</si>
  <si>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</si>
  <si>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</si>
  <si>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</si>
  <si>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</si>
  <si>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</si>
  <si>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</si>
  <si>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</si>
  <si>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</si>
  <si>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</si>
  <si>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</si>
  <si>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</si>
  <si>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</si>
  <si>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</si>
  <si>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</si>
  <si>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</si>
  <si>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</si>
  <si>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</si>
  <si>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</si>
  <si>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</si>
  <si>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</si>
  <si>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</si>
  <si>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</si>
  <si>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</si>
  <si>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</si>
  <si>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</si>
  <si>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</si>
  <si>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</si>
  <si>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</si>
  <si>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</si>
  <si>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</si>
  <si>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</si>
  <si>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</si>
  <si>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</si>
  <si>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</si>
  <si>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</si>
  <si>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</si>
  <si>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</si>
  <si>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</si>
  <si>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</si>
  <si>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</si>
  <si>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</si>
  <si>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</si>
  <si>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</si>
  <si>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</si>
  <si>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</si>
  <si>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</si>
  <si>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</si>
  <si>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</si>
  <si>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</si>
  <si>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</si>
  <si>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</si>
  <si>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</si>
  <si>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</si>
  <si>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</si>
  <si>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</si>
  <si>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</si>
  <si>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</si>
  <si>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</si>
  <si>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</si>
  <si>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</si>
  <si>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</si>
  <si>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</si>
  <si>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</si>
  <si>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</si>
  <si>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</si>
  <si>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</si>
  <si>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</si>
  <si>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</si>
  <si>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</si>
  <si>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</si>
  <si>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</si>
  <si>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</si>
  <si>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</si>
  <si>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</si>
  <si>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</si>
  <si>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</si>
  <si>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</si>
  <si>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</si>
  <si>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</si>
  <si>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</si>
  <si>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</si>
  <si>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</si>
  <si>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</si>
  <si>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</si>
  <si>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</si>
  <si>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</si>
  <si>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</si>
  <si>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</si>
  <si>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</si>
  <si>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</si>
  <si>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</si>
  <si>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</si>
  <si>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</si>
  <si>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</si>
  <si>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</si>
  <si>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</si>
  <si>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</si>
  <si>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</si>
  <si>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</si>
  <si>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</si>
  <si>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</si>
  <si>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</si>
  <si>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</si>
  <si>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</si>
  <si>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</si>
  <si>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</si>
  <si>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</si>
  <si>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</si>
  <si>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</si>
  <si>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</si>
  <si>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</si>
  <si>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</si>
  <si>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</si>
  <si>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</si>
  <si>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</si>
  <si>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</si>
  <si>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</si>
  <si>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</si>
  <si>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</si>
  <si>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</si>
  <si>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</si>
  <si>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</si>
  <si>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</si>
  <si>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</si>
  <si>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</si>
  <si>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</si>
  <si>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</si>
  <si>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</si>
  <si>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</si>
  <si>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</si>
  <si>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</si>
  <si>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</si>
  <si>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</si>
  <si>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</si>
  <si>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</si>
  <si>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</si>
  <si>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</si>
  <si>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</si>
  <si>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</si>
  <si>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</si>
  <si>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</si>
  <si>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</si>
  <si>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</si>
  <si>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</si>
  <si>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</si>
  <si>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</si>
  <si>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</si>
  <si>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</si>
  <si>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</si>
  <si>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</si>
  <si>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</si>
  <si>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</si>
  <si>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</si>
  <si>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</si>
  <si>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</si>
  <si>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</si>
  <si>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</si>
  <si>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</si>
  <si>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</si>
  <si>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</si>
  <si>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</si>
  <si>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</si>
  <si>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</si>
  <si>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</si>
  <si>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</si>
  <si>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</si>
  <si>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</si>
  <si>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</si>
  <si>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</si>
  <si>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</si>
  <si>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</si>
  <si>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</si>
  <si>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</si>
  <si>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</si>
  <si>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</si>
  <si>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</si>
  <si>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</si>
  <si>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</si>
  <si>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</si>
  <si>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</si>
  <si>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</si>
  <si>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</si>
  <si>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</si>
  <si>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</si>
  <si>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</si>
  <si>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</si>
  <si>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</si>
  <si>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</si>
  <si>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</si>
  <si>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</si>
  <si>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</si>
  <si>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</si>
  <si>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</si>
  <si>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</si>
  <si>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</si>
  <si>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</si>
  <si>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</si>
  <si>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</si>
  <si>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</si>
  <si>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</si>
  <si>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</si>
  <si>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</si>
  <si>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</si>
  <si>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</si>
  <si>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</si>
  <si>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</si>
  <si>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</si>
  <si>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</si>
  <si>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</si>
  <si>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</si>
  <si>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</si>
  <si>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</si>
  <si>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</si>
  <si>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</si>
  <si>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</si>
  <si>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</si>
  <si>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</si>
  <si>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</si>
  <si>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</si>
  <si>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</si>
  <si>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</si>
  <si>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</si>
  <si>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</si>
  <si>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</si>
  <si>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</si>
  <si>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</si>
  <si>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</si>
  <si>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</si>
  <si>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</si>
  <si>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</si>
  <si>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</si>
  <si>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</si>
  <si>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</si>
  <si>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</si>
  <si>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</si>
  <si>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</si>
  <si>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</si>
  <si>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</si>
  <si>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</si>
  <si>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</si>
  <si>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</si>
  <si>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</si>
  <si>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</si>
  <si>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</si>
  <si>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</si>
  <si>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</si>
  <si>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</si>
  <si>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</si>
  <si>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</si>
  <si>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</si>
  <si>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</si>
  <si>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</si>
  <si>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</si>
  <si>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</si>
  <si>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</si>
  <si>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</si>
  <si>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</si>
  <si>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</si>
  <si>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</si>
  <si>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</si>
  <si>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</si>
  <si>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</si>
  <si>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</si>
  <si>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</si>
  <si>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</si>
  <si>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</si>
  <si>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</si>
  <si>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</si>
  <si>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</si>
  <si>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</si>
  <si>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</si>
  <si>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</si>
  <si>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</si>
  <si>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</si>
  <si>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</si>
  <si>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</si>
  <si>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</si>
  <si>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</si>
  <si>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</si>
  <si>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</si>
  <si>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</si>
  <si>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</si>
  <si>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</si>
  <si>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</si>
  <si>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</si>
  <si>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</si>
  <si>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</si>
  <si>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</si>
  <si>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</si>
  <si>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</si>
  <si>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</si>
  <si>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</si>
  <si>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</si>
  <si>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</si>
  <si>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</si>
  <si>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</si>
  <si>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</si>
  <si>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</si>
  <si>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</si>
  <si>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</si>
  <si>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</si>
  <si>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</si>
  <si>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</si>
  <si>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</si>
  <si>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</si>
  <si>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</si>
  <si>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</si>
  <si>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</si>
  <si>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</si>
  <si>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</si>
  <si>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</si>
  <si>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</si>
  <si>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</si>
  <si>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</si>
  <si>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</si>
  <si>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</si>
  <si>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</si>
  <si>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</si>
  <si>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</si>
  <si>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</si>
  <si>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</si>
  <si>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</si>
  <si>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</si>
  <si>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</si>
  <si>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</si>
  <si>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</si>
  <si>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</si>
  <si>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</si>
  <si>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</si>
  <si>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</si>
  <si>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</si>
  <si>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</si>
  <si>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</si>
  <si>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</si>
  <si>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</si>
  <si>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</si>
  <si>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</si>
  <si>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</si>
  <si>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</si>
  <si>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</si>
  <si>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</si>
  <si>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</si>
  <si>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</si>
  <si>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</si>
  <si>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</si>
  <si>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</si>
  <si>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</si>
  <si>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</si>
  <si>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</si>
  <si>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</si>
  <si>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</si>
  <si>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</si>
  <si>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</si>
  <si>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</si>
  <si>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</si>
  <si>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</si>
  <si>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</si>
  <si>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</si>
  <si>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</si>
  <si>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</si>
  <si>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</si>
  <si>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</si>
  <si>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</si>
  <si>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</si>
  <si>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</si>
  <si>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</si>
  <si>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</si>
  <si>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</si>
  <si>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</si>
  <si>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</si>
  <si>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</si>
  <si>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</si>
  <si>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</si>
  <si>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</si>
  <si>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</si>
  <si>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</si>
  <si>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</si>
  <si>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</si>
  <si>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</si>
  <si>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</si>
  <si>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</si>
  <si>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</si>
  <si>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</si>
  <si>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</si>
  <si>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</si>
  <si>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</si>
  <si>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</si>
  <si>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</si>
  <si>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</si>
  <si>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</si>
  <si>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</si>
  <si>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</si>
  <si>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</si>
  <si>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</si>
  <si>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</si>
  <si>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</si>
  <si>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</si>
  <si>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</si>
  <si>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</si>
  <si>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</si>
  <si>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</si>
  <si>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</si>
  <si>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</si>
  <si>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</si>
  <si>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</si>
  <si>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</si>
  <si>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</si>
  <si>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</si>
  <si>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</si>
  <si>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</si>
  <si>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</si>
  <si>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</si>
  <si>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</si>
  <si>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</si>
  <si>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</si>
  <si>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</si>
  <si>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</si>
  <si>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</si>
  <si>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</si>
  <si>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</si>
  <si>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</si>
  <si>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</si>
  <si>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</si>
  <si>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</si>
  <si>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</si>
  <si>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</si>
  <si>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</si>
  <si>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</si>
  <si>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</si>
  <si>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</si>
  <si>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</si>
  <si>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</si>
  <si>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</si>
  <si>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</si>
  <si>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</si>
  <si>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</si>
  <si>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</si>
  <si>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</si>
  <si>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</si>
  <si>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</si>
  <si>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</si>
  <si>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</si>
  <si>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</si>
  <si>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</si>
  <si>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</si>
  <si>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</si>
  <si>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</si>
  <si>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</si>
  <si>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</si>
  <si>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</si>
  <si>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</si>
  <si>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</si>
  <si>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</si>
  <si>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</si>
  <si>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</si>
  <si>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</si>
  <si>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</si>
  <si>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</si>
  <si>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</si>
  <si>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</si>
  <si>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</si>
  <si>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</si>
  <si>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</si>
  <si>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</si>
  <si>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</si>
  <si>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</si>
  <si>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</si>
  <si>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</si>
  <si>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</si>
  <si>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</si>
  <si>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</si>
  <si>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</si>
  <si>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</si>
  <si>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</si>
  <si>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</si>
  <si>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</si>
  <si>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</si>
  <si>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</si>
  <si>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</si>
  <si>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</si>
  <si>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</si>
  <si>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</si>
  <si>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</si>
  <si>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</si>
  <si>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</si>
  <si>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</si>
  <si>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</si>
  <si>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</si>
  <si>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</si>
  <si>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</si>
  <si>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</si>
  <si>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</si>
  <si>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</si>
  <si>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</si>
  <si>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</si>
  <si>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</si>
  <si>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</si>
  <si>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</si>
  <si>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</si>
  <si>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</si>
  <si>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</si>
  <si>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</si>
  <si>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</si>
  <si>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</si>
  <si>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</si>
  <si>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</si>
  <si>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</si>
  <si>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</si>
  <si>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</si>
  <si>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</si>
  <si>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</si>
  <si>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</si>
  <si>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</si>
  <si>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</si>
  <si>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</si>
  <si>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</si>
  <si>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</si>
  <si>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</si>
  <si>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</si>
  <si>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</si>
  <si>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</si>
  <si>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</si>
  <si>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</si>
  <si>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</si>
  <si>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</si>
  <si>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</si>
  <si>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</si>
  <si>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</si>
  <si>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</si>
  <si>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</si>
  <si>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</si>
  <si>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</si>
  <si>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</si>
  <si>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</si>
  <si>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</si>
  <si>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</si>
  <si>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</si>
  <si>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</si>
  <si>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</si>
  <si>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</si>
  <si>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</si>
  <si>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</si>
  <si>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</si>
  <si>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</si>
  <si>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</si>
  <si>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</si>
  <si>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</si>
  <si>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</si>
  <si>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</si>
  <si>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</si>
  <si>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</si>
  <si>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</si>
  <si>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</si>
  <si>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</si>
  <si>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</si>
  <si>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</si>
  <si>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</si>
  <si>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</si>
  <si>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</si>
  <si>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</si>
  <si>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</si>
  <si>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</si>
  <si>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</si>
  <si>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</si>
  <si>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</si>
  <si>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</si>
  <si>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</si>
  <si>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</si>
  <si>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</si>
  <si>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</si>
  <si>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</si>
  <si>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</si>
  <si>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</si>
  <si>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</si>
  <si>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</si>
  <si>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</si>
  <si>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</si>
  <si>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</si>
  <si>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</si>
  <si>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</si>
  <si>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</si>
  <si>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</si>
  <si>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</si>
  <si>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</si>
  <si>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</si>
  <si>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</si>
  <si>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</si>
  <si>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</si>
  <si>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</si>
  <si>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</si>
  <si>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</si>
  <si>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</si>
  <si>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</si>
  <si>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</si>
  <si>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</si>
  <si>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</si>
  <si>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</si>
  <si>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</si>
  <si>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</si>
  <si>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</si>
  <si>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</si>
  <si>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</si>
  <si>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</si>
  <si>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</si>
  <si>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</si>
  <si>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</si>
  <si>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</si>
  <si>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</si>
  <si>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</si>
  <si>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</si>
  <si>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</si>
  <si>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</si>
  <si>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</si>
  <si>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</si>
  <si>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</si>
  <si>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</si>
  <si>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</si>
  <si>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</si>
  <si>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</si>
  <si>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</si>
  <si>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</si>
  <si>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</si>
  <si>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</si>
  <si>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</si>
  <si>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</si>
  <si>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</si>
  <si>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</si>
  <si>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</si>
  <si>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</si>
  <si>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</si>
  <si>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</si>
  <si>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</si>
  <si>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</si>
  <si>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</si>
  <si>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</si>
  <si>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</si>
  <si>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</si>
  <si>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</si>
  <si>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</si>
  <si>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</si>
  <si>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</si>
  <si>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</si>
  <si>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</si>
  <si>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</si>
  <si>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</si>
  <si>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</si>
  <si>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</si>
  <si>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</si>
  <si>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</si>
  <si>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</si>
  <si>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</si>
  <si>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</si>
  <si>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</si>
  <si>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</si>
  <si>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</si>
  <si>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</si>
  <si>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</si>
  <si>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</si>
  <si>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</si>
  <si>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</si>
  <si>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</si>
  <si>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</si>
  <si>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</si>
  <si>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</si>
  <si>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</si>
  <si>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</si>
  <si>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</si>
  <si>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</si>
  <si>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</si>
  <si>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</si>
  <si>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</si>
  <si>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</si>
  <si>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</si>
  <si>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</si>
  <si>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</si>
  <si>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</si>
  <si>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</si>
  <si>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</si>
  <si>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</si>
  <si>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</si>
  <si>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</si>
  <si>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</si>
  <si>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</si>
  <si>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</si>
  <si>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</si>
  <si>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</si>
  <si>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</si>
  <si>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</si>
  <si>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</si>
  <si>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</si>
  <si>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</si>
  <si>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</si>
  <si>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</si>
  <si>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</si>
  <si>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</si>
  <si>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</si>
  <si>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</si>
  <si>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</si>
  <si>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</si>
  <si>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</si>
  <si>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</si>
  <si>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</si>
  <si>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</si>
  <si>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</si>
  <si>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</si>
  <si>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</si>
  <si>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</si>
  <si>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</si>
  <si>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</si>
  <si>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</si>
  <si>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</si>
  <si>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</si>
  <si>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</si>
  <si>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</si>
  <si>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</si>
  <si>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</si>
  <si>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</si>
  <si>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</si>
  <si>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</si>
  <si>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</si>
  <si>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</si>
  <si>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</si>
  <si>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</si>
  <si>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</si>
  <si>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</si>
  <si>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</si>
  <si>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</si>
  <si>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</si>
  <si>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</si>
  <si>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</si>
  <si>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</si>
  <si>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</si>
  <si>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</si>
  <si>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</si>
  <si>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</si>
  <si>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</si>
  <si>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</si>
  <si>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</si>
  <si>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</si>
  <si>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</si>
  <si>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</si>
  <si>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</si>
  <si>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</si>
  <si>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</si>
  <si>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</si>
  <si>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</si>
  <si>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</si>
  <si>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</si>
  <si>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</si>
  <si>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</si>
  <si>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</si>
  <si>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</si>
  <si>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</si>
  <si>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</si>
  <si>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</si>
  <si>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</si>
  <si>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</si>
  <si>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</si>
  <si>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</si>
  <si>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</si>
  <si>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</si>
  <si>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</si>
  <si>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</si>
  <si>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</si>
  <si>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</si>
  <si>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</si>
  <si>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</si>
  <si>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</si>
  <si>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</si>
  <si>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</si>
  <si>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</si>
  <si>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</si>
  <si>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</si>
  <si>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</si>
  <si>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</si>
  <si>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</si>
  <si>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</si>
  <si>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</si>
  <si>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</si>
  <si>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</si>
  <si>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</si>
  <si>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</si>
  <si>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</si>
  <si>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</si>
  <si>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</si>
  <si>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</si>
  <si>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</si>
  <si>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</si>
  <si>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</si>
  <si>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</si>
  <si>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</si>
  <si>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</si>
  <si>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</si>
  <si>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</si>
  <si>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</si>
  <si>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</si>
  <si>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</si>
  <si>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</si>
  <si>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</si>
  <si>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</si>
  <si>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</si>
  <si>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</si>
  <si>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</si>
  <si>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</si>
  <si>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</si>
  <si>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</si>
  <si>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</si>
  <si>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</si>
  <si>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</si>
  <si>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</si>
  <si>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</si>
  <si>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</si>
  <si>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</si>
  <si>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</si>
  <si>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</si>
  <si>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</si>
  <si>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</si>
  <si>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</si>
  <si>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</si>
  <si>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</si>
  <si>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</si>
  <si>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</si>
  <si>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</si>
  <si>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</si>
  <si>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</si>
  <si>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</si>
  <si>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</si>
  <si>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</si>
  <si>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</si>
  <si>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</si>
  <si>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</si>
  <si>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</si>
  <si>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</si>
  <si>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</si>
  <si>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</si>
  <si>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</si>
  <si>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</si>
  <si>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</si>
  <si>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</si>
  <si>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</si>
  <si>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</si>
  <si>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</si>
  <si>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</si>
  <si>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</si>
  <si>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</si>
  <si>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</si>
  <si>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</si>
  <si>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</si>
  <si>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</si>
  <si>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</si>
  <si>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</si>
  <si>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</si>
  <si>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</si>
  <si>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</si>
  <si>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</si>
  <si>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</si>
  <si>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</si>
  <si>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</si>
  <si>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</si>
  <si>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</si>
  <si>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</si>
  <si>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</si>
  <si>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</si>
  <si>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</si>
  <si>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</si>
  <si>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</si>
  <si>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</si>
  <si>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</si>
  <si>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</si>
  <si>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</si>
  <si>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</si>
  <si>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</si>
  <si>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</si>
  <si>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</si>
  <si>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</si>
  <si>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</si>
  <si>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</si>
  <si>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</si>
  <si>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</si>
  <si>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</si>
  <si>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</si>
  <si>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</si>
  <si>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</si>
  <si>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</si>
  <si>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</si>
  <si>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</si>
  <si>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</si>
  <si>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</si>
  <si>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</si>
  <si>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</si>
  <si>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</si>
  <si>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</si>
  <si>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</si>
  <si>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</si>
  <si>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</si>
  <si>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</si>
  <si>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</si>
  <si>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</si>
  <si>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</si>
  <si>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</si>
  <si>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</si>
  <si>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</si>
  <si>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</si>
  <si>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</si>
  <si>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</si>
  <si>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</si>
  <si>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</si>
  <si>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</si>
  <si>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</si>
  <si>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</si>
  <si>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</si>
  <si>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</si>
  <si>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</si>
  <si>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</si>
  <si>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</si>
  <si>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</si>
  <si>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</si>
  <si>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</si>
  <si>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</si>
  <si>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</si>
  <si>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</si>
  <si>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</si>
  <si>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</si>
  <si>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</si>
  <si>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</si>
  <si>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</si>
  <si>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</si>
  <si>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</si>
  <si>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</si>
  <si>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</si>
  <si>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</si>
  <si>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</si>
  <si>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</si>
  <si>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</si>
  <si>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</si>
  <si>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</si>
  <si>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</si>
  <si>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</si>
  <si>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</si>
  <si>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</si>
  <si>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</si>
  <si>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</si>
  <si>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</si>
  <si>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</si>
  <si>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</si>
  <si>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</si>
  <si>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</si>
  <si>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</si>
  <si>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</si>
  <si>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</si>
  <si>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</si>
  <si>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</si>
  <si>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</si>
  <si>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</si>
  <si>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</si>
  <si>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</si>
  <si>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</si>
  <si>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</si>
  <si>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</si>
  <si>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</si>
  <si>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</si>
  <si>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</si>
  <si>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</si>
  <si>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</si>
  <si>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</si>
  <si>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</si>
  <si>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</si>
  <si>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</si>
  <si>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</si>
  <si>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</si>
  <si>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</si>
  <si>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</si>
  <si>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</si>
  <si>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</si>
  <si>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</si>
  <si>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</si>
  <si>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</si>
  <si>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</si>
  <si>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</si>
  <si>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</si>
  <si>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</si>
  <si>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</si>
  <si>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</si>
  <si>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</si>
  <si>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</si>
  <si>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</si>
  <si>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</si>
  <si>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</si>
  <si>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</si>
  <si>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</si>
  <si>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</si>
  <si>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</si>
  <si>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</si>
  <si>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</si>
  <si>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</si>
  <si>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</si>
  <si>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</si>
  <si>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</si>
  <si>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</si>
  <si>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</si>
  <si>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</si>
  <si>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</si>
  <si>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</si>
  <si>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</si>
  <si>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</si>
  <si>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</si>
  <si>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</si>
  <si>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</si>
  <si>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</si>
  <si>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</si>
  <si>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</si>
  <si>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</si>
  <si>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</si>
  <si>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</si>
  <si>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</si>
  <si>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</si>
  <si>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</si>
  <si>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</si>
  <si>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</si>
  <si>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</si>
  <si>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</si>
  <si>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</si>
  <si>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</si>
  <si>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</si>
  <si>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</si>
  <si>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</si>
  <si>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</si>
  <si>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</si>
  <si>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</si>
  <si>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</si>
  <si>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</si>
  <si>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</si>
  <si>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</si>
  <si>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</si>
  <si>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</si>
  <si>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</si>
  <si>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</si>
  <si>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</si>
  <si>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</si>
  <si>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</si>
  <si>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</si>
  <si>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</si>
  <si>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</si>
  <si>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</si>
  <si>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</si>
  <si>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</si>
  <si>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</si>
  <si>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</si>
  <si>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</si>
  <si>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</si>
  <si>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</si>
  <si>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</si>
  <si>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</si>
  <si>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</si>
  <si>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</si>
  <si>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</si>
  <si>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</si>
  <si>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</si>
  <si>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</si>
  <si>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</si>
  <si>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</si>
  <si>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</si>
  <si>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</si>
  <si>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</si>
  <si>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</si>
  <si>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</si>
  <si>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</si>
  <si>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</si>
  <si>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</si>
  <si>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</si>
  <si>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</si>
  <si>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</si>
  <si>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</si>
  <si>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</si>
  <si>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</si>
  <si>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</si>
  <si>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</si>
  <si>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</si>
  <si>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</si>
  <si>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</si>
  <si>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</si>
  <si>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</si>
  <si>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</si>
  <si>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</si>
  <si>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</si>
  <si>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</si>
  <si>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</si>
  <si>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</si>
  <si>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</si>
  <si>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</si>
  <si>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</si>
  <si>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</si>
  <si>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</si>
  <si>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</si>
  <si>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</si>
  <si>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</si>
  <si>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</si>
  <si>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</si>
  <si>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</si>
  <si>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</si>
  <si>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</si>
  <si>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</si>
  <si>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</si>
  <si>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</si>
  <si>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</si>
  <si>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</si>
  <si>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</si>
  <si>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</si>
  <si>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</si>
  <si>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</si>
  <si>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</si>
  <si>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</si>
  <si>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</si>
  <si>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</si>
  <si>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</si>
  <si>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</si>
  <si>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</si>
  <si>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</si>
  <si>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</si>
  <si>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</si>
  <si>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</si>
  <si>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</si>
  <si>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</si>
  <si>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</si>
  <si>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</si>
  <si>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</si>
  <si>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</si>
  <si>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</si>
  <si>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</si>
  <si>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</si>
  <si>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</si>
  <si>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</si>
  <si>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</si>
  <si>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</si>
  <si>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</si>
  <si>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</si>
  <si>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</si>
  <si>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</si>
  <si>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</si>
  <si>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</si>
  <si>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</si>
  <si>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</si>
  <si>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</si>
  <si>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</si>
  <si>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</si>
  <si>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</si>
  <si>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</si>
  <si>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</si>
  <si>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</si>
  <si>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</si>
  <si>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</si>
  <si>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</si>
  <si>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</si>
  <si>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</si>
  <si>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</si>
  <si>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</si>
  <si>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</si>
  <si>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</si>
  <si>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</si>
  <si>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</si>
  <si>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</si>
  <si>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</si>
  <si>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</si>
  <si>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</si>
  <si>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</si>
  <si>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</si>
  <si>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</si>
  <si>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</si>
  <si>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</si>
  <si>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</si>
  <si>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</si>
  <si>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</si>
  <si>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</si>
  <si>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</si>
  <si>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</si>
  <si>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</si>
  <si>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</si>
  <si>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</si>
  <si>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</si>
  <si>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</si>
  <si>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</si>
  <si>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</si>
  <si>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</si>
  <si>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</si>
  <si>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</si>
  <si>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</si>
  <si>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</si>
  <si>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</si>
  <si>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</si>
  <si>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</si>
  <si>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</si>
  <si>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</si>
  <si>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</si>
  <si>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</si>
  <si>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</si>
  <si>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</si>
  <si>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</si>
  <si>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</si>
  <si>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</si>
  <si>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</si>
  <si>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</si>
  <si>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</si>
  <si>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</si>
  <si>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</si>
  <si>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</si>
  <si>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</si>
  <si>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</si>
  <si>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</si>
  <si>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</si>
  <si>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</si>
  <si>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</si>
  <si>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</si>
  <si>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</si>
  <si>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</si>
  <si>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</si>
  <si>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</si>
  <si>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</si>
  <si>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</si>
  <si>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</si>
  <si>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</si>
  <si>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</si>
  <si>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</si>
  <si>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</si>
  <si>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</si>
  <si>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</si>
  <si>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</si>
  <si>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</si>
  <si>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</si>
  <si>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</si>
  <si>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</si>
  <si>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</si>
  <si>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</si>
  <si>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</si>
  <si>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</si>
  <si>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</si>
  <si>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</si>
  <si>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</si>
  <si>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</si>
  <si>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</si>
  <si>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</si>
  <si>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</si>
  <si>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</si>
  <si>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</si>
  <si>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</si>
  <si>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</si>
  <si>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</si>
  <si>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</si>
  <si>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</si>
  <si>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</si>
  <si>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</si>
  <si>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</si>
  <si>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</si>
  <si>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</si>
  <si>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</si>
  <si>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</si>
  <si>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</si>
  <si>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</si>
  <si>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</si>
  <si>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</si>
  <si>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</si>
  <si>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</si>
  <si>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</si>
  <si>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</si>
  <si>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</si>
  <si>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</si>
  <si>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</si>
  <si>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</si>
  <si>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</si>
  <si>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</si>
  <si>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</si>
  <si>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</si>
  <si>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</si>
  <si>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</si>
  <si>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</si>
  <si>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</si>
  <si>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</si>
  <si>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</si>
  <si>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</si>
  <si>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</si>
  <si>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</si>
  <si>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</si>
  <si>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</si>
  <si>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</si>
  <si>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</si>
  <si>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</si>
  <si>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</si>
  <si>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</si>
  <si>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</si>
  <si>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</si>
  <si>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</si>
  <si>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</si>
  <si>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</si>
  <si>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</si>
  <si>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</si>
  <si>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</si>
  <si>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</si>
  <si>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</si>
  <si>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</si>
  <si>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</si>
  <si>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</si>
  <si>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</si>
  <si>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</si>
  <si>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</si>
  <si>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</si>
  <si>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</si>
  <si>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</si>
  <si>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</si>
  <si>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</si>
  <si>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</si>
  <si>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</si>
  <si>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</si>
  <si>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</si>
  <si>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</si>
  <si>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</si>
  <si>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</si>
  <si>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</si>
  <si>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</si>
  <si>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</si>
  <si>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</si>
  <si>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</si>
  <si>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</si>
  <si>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</si>
  <si>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</si>
  <si>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</si>
  <si>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</si>
  <si>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</si>
  <si>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</si>
  <si>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</si>
  <si>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</si>
  <si>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</si>
  <si>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</si>
  <si>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</si>
  <si>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</si>
  <si>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</si>
  <si>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</si>
  <si>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</si>
  <si>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</si>
  <si>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</si>
  <si>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</si>
  <si>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</si>
  <si>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</si>
  <si>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</si>
  <si>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</si>
  <si>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</si>
  <si>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</si>
  <si>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</si>
  <si>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</si>
  <si>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</si>
  <si>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</si>
  <si>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</si>
  <si>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</si>
  <si>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</si>
  <si>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</si>
  <si>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</si>
  <si>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</si>
  <si>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</si>
  <si>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</si>
  <si>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</si>
  <si>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</si>
  <si>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</si>
  <si>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</si>
  <si>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</si>
  <si>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</si>
  <si>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</si>
  <si>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</si>
  <si>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</si>
  <si>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</si>
  <si>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</si>
  <si>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</si>
  <si>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</si>
  <si>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</si>
  <si>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</si>
  <si>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</si>
  <si>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</si>
  <si>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</si>
  <si>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</si>
  <si>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</si>
  <si>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</si>
  <si>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</si>
  <si>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</si>
  <si>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</si>
  <si>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</si>
  <si>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</si>
  <si>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</si>
  <si>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</si>
  <si>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</si>
  <si>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</si>
  <si>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</si>
  <si>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</si>
  <si>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</si>
  <si>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</si>
  <si>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</si>
  <si>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</si>
  <si>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</si>
  <si>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</si>
  <si>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</si>
  <si>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</si>
  <si>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</si>
  <si>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</si>
  <si>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</si>
  <si>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</si>
  <si>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</si>
  <si>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</si>
  <si>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</si>
  <si>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</si>
  <si>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</si>
  <si>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</si>
  <si>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</si>
  <si>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</si>
  <si>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</si>
  <si>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</si>
  <si>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</si>
  <si>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</si>
  <si>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</si>
  <si>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</si>
  <si>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</si>
  <si>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</si>
  <si>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</si>
  <si>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</si>
  <si>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</si>
  <si>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</si>
  <si>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</si>
  <si>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</si>
  <si>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</si>
  <si>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</si>
  <si>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</si>
  <si>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</si>
  <si>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</si>
  <si>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</si>
  <si>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</si>
  <si>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</si>
  <si>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</si>
  <si>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</si>
  <si>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</si>
  <si>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</si>
  <si>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</si>
  <si>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</si>
  <si>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</si>
  <si>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</si>
  <si>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</si>
  <si>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</si>
  <si>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</si>
  <si>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</si>
  <si>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</si>
  <si>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</si>
  <si>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</si>
  <si>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</si>
  <si>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</si>
  <si>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</si>
  <si>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</si>
  <si>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</si>
  <si>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</si>
  <si>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</si>
  <si>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</si>
  <si>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</si>
  <si>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</si>
  <si>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</si>
  <si>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</si>
  <si>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</si>
  <si>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</si>
  <si>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</si>
  <si>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</si>
  <si>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</si>
  <si>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</si>
  <si>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</si>
  <si>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</si>
  <si>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</si>
  <si>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</si>
  <si>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</si>
  <si>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</si>
  <si>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</si>
  <si>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</si>
  <si>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</si>
  <si>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</si>
  <si>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</si>
  <si>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</si>
  <si>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</si>
  <si>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</si>
  <si>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</si>
  <si>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</si>
  <si>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</si>
  <si>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</si>
  <si>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</si>
  <si>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</si>
  <si>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</si>
  <si>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</si>
  <si>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</si>
  <si>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</si>
  <si>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</si>
  <si>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</si>
  <si>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</si>
  <si>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</si>
  <si>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</si>
  <si>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</si>
  <si>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</si>
  <si>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</si>
  <si>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</si>
  <si>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</si>
  <si>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</si>
  <si>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</si>
  <si>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</si>
  <si>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</si>
  <si>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</si>
  <si>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</si>
  <si>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</si>
  <si>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</si>
  <si>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</si>
  <si>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</si>
  <si>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</si>
  <si>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</si>
  <si>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</si>
  <si>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</si>
  <si>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</si>
  <si>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</si>
  <si>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</si>
  <si>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</si>
  <si>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</si>
  <si>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</si>
  <si>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</si>
  <si>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</si>
  <si>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</si>
  <si>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</si>
  <si>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</si>
  <si>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</si>
  <si>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</si>
  <si>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</si>
  <si>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</si>
  <si>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</si>
  <si>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</si>
  <si>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</si>
  <si>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</si>
  <si>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</si>
  <si>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</si>
  <si>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</si>
  <si>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</si>
  <si>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</si>
  <si>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</si>
  <si>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</si>
  <si>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</si>
  <si>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</si>
  <si>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</si>
  <si>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</si>
  <si>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</si>
  <si>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</si>
  <si>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</si>
  <si>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</si>
  <si>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</si>
  <si>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</si>
  <si>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</si>
  <si>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</si>
  <si>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</si>
  <si>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</si>
  <si>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</si>
  <si>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</si>
  <si>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</si>
  <si>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</si>
  <si>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</si>
  <si>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</si>
  <si>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</si>
  <si>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</si>
  <si>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</si>
  <si>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</si>
  <si>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</si>
  <si>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</si>
  <si>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</si>
  <si>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</si>
  <si>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</si>
  <si>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</si>
  <si>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</si>
  <si>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</si>
  <si>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</si>
  <si>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</si>
  <si>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</si>
  <si>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</si>
  <si>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</si>
  <si>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</si>
  <si>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</si>
  <si>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</si>
  <si>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</si>
  <si>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</si>
  <si>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</si>
  <si>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</si>
  <si>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</si>
  <si>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</si>
  <si>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</si>
  <si>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</si>
  <si>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</si>
  <si>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</si>
  <si>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</si>
  <si>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</si>
  <si>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</si>
  <si>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</si>
  <si>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</si>
  <si>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</si>
  <si>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</si>
  <si>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</si>
  <si>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</si>
  <si>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</si>
  <si>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</si>
  <si>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</si>
  <si>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</si>
  <si>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</si>
  <si>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</si>
  <si>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</si>
  <si>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</si>
  <si>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</si>
  <si>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</si>
  <si>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</si>
  <si>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</si>
  <si>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</si>
  <si>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</si>
  <si>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</si>
  <si>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</si>
  <si>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</si>
  <si>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</si>
  <si>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</si>
  <si>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</si>
  <si>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</si>
  <si>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</si>
  <si>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</si>
  <si>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</si>
  <si>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</si>
  <si>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</si>
  <si>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</si>
  <si>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</si>
  <si>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</si>
  <si>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</si>
  <si>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</si>
  <si>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</si>
  <si>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</si>
  <si>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</si>
  <si>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</si>
  <si>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</si>
  <si>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</si>
  <si>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</si>
  <si>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</si>
  <si>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</si>
  <si>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</si>
  <si>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</si>
  <si>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</si>
  <si>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</si>
  <si>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</si>
  <si>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</si>
  <si>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</si>
  <si>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</si>
  <si>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</si>
  <si>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</si>
  <si>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</si>
  <si>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</si>
  <si>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</si>
  <si>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</si>
  <si>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</si>
  <si>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</si>
  <si>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</si>
  <si>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</si>
  <si>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</si>
  <si>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</si>
  <si>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</si>
  <si>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</si>
  <si>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</si>
  <si>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</si>
  <si>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</si>
  <si>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</si>
  <si>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</si>
  <si>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</si>
  <si>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</si>
  <si>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</si>
  <si>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</si>
  <si>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</si>
  <si>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</si>
  <si>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</si>
  <si>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</si>
  <si>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</si>
  <si>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</si>
  <si>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</si>
  <si>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</si>
  <si>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</si>
  <si>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</si>
  <si>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</si>
  <si>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</si>
  <si>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</si>
  <si>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</si>
  <si>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</si>
  <si>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</si>
  <si>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</si>
  <si>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</si>
  <si>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</si>
  <si>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</si>
  <si>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</si>
  <si>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</si>
  <si>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</si>
  <si>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</si>
  <si>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</si>
  <si>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</si>
  <si>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</si>
  <si>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</si>
  <si>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</si>
  <si>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</si>
  <si>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</si>
  <si>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</si>
  <si>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</si>
  <si>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</si>
  <si>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</si>
  <si>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</si>
  <si>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</si>
  <si>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</si>
  <si>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</si>
  <si>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</si>
  <si>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</si>
  <si>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</si>
  <si>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</si>
  <si>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</si>
  <si>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</si>
  <si>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</si>
  <si>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</si>
  <si>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</si>
  <si>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</si>
  <si>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</si>
  <si>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</si>
  <si>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</si>
  <si>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</si>
  <si>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</si>
  <si>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</si>
  <si>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</si>
  <si>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</si>
  <si>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</si>
  <si>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</si>
  <si>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</si>
  <si>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</si>
  <si>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</si>
  <si>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</si>
  <si>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</si>
  <si>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</si>
  <si>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</si>
  <si>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</si>
  <si>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</si>
  <si>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</si>
  <si>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</si>
  <si>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</si>
  <si>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</si>
  <si>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</si>
  <si>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</si>
  <si>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</si>
  <si>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</si>
  <si>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</si>
  <si>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</si>
  <si>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</si>
  <si>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</si>
  <si>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</si>
  <si>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</si>
  <si>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</si>
  <si>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</si>
  <si>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</si>
  <si>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</si>
  <si>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</si>
  <si>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</si>
  <si>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</si>
  <si>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</si>
  <si>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</si>
  <si>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</si>
  <si>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</si>
  <si>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</si>
  <si>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</si>
  <si>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</si>
  <si>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</si>
  <si>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</si>
  <si>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</si>
  <si>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</si>
  <si>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</si>
  <si>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</si>
  <si>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</si>
  <si>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</si>
  <si>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</si>
  <si>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</si>
  <si>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</si>
  <si>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</si>
  <si>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</si>
  <si>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</si>
  <si>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</si>
  <si>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</si>
  <si>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</si>
  <si>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</si>
  <si>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</si>
  <si>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</si>
  <si>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</si>
  <si>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</si>
  <si>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</si>
  <si>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</si>
  <si>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</si>
  <si>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</si>
  <si>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</si>
  <si>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</si>
  <si>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</si>
  <si>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</si>
  <si>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</si>
  <si>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</si>
  <si>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</si>
  <si>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</si>
  <si>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</si>
  <si>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</si>
  <si>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</si>
  <si>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</si>
  <si>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</si>
  <si>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</si>
  <si>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</si>
  <si>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</si>
  <si>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</si>
  <si>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</si>
  <si>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</si>
  <si>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</si>
  <si>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</si>
  <si>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</si>
  <si>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</si>
  <si>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</si>
  <si>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</si>
  <si>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</si>
  <si>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</si>
  <si>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</si>
  <si>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</si>
  <si>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</si>
  <si>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</si>
  <si>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</si>
  <si>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</si>
  <si>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</si>
  <si>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</si>
  <si>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</si>
  <si>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</si>
  <si>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</si>
  <si>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</si>
  <si>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</si>
  <si>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</si>
  <si>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</si>
  <si>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</si>
  <si>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</si>
  <si>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</si>
  <si>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</si>
  <si>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</si>
  <si>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</si>
  <si>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</si>
  <si>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</si>
  <si>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</si>
  <si>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</si>
  <si>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</si>
  <si>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</si>
  <si>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</si>
  <si>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</si>
  <si>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</si>
  <si>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</si>
  <si>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</si>
  <si>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</si>
  <si>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</si>
  <si>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</si>
  <si>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</si>
  <si>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</si>
  <si>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</si>
  <si>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</si>
  <si>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</si>
  <si>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</si>
  <si>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</si>
  <si>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</si>
  <si>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</si>
  <si>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</si>
  <si>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</si>
  <si>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</si>
  <si>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</si>
  <si>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</si>
  <si>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</si>
  <si>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</si>
  <si>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</si>
  <si>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</si>
  <si>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</si>
  <si>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</si>
  <si>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</si>
  <si>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</si>
  <si>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</si>
  <si>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</si>
  <si>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</si>
  <si>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</si>
  <si>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</si>
  <si>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</si>
  <si>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</si>
  <si>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</si>
  <si>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</si>
  <si>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</si>
  <si>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</si>
  <si>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</si>
  <si>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</si>
  <si>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</si>
  <si>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</si>
  <si>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</si>
  <si>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</si>
  <si>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</si>
  <si>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</si>
  <si>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</si>
  <si>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</si>
  <si>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</si>
  <si>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</si>
  <si>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</si>
  <si>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</si>
  <si>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</si>
  <si>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</si>
  <si>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</si>
  <si>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</si>
  <si>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</si>
  <si>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</si>
  <si>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</si>
  <si>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</si>
  <si>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</si>
  <si>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</si>
  <si>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</si>
  <si>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</si>
  <si>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</si>
  <si>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</si>
  <si>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</si>
  <si>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</si>
  <si>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</si>
  <si>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</si>
  <si>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</si>
  <si>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</si>
  <si>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</si>
  <si>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</si>
  <si>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</si>
  <si>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</si>
  <si>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</si>
  <si>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</si>
  <si>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</si>
  <si>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</si>
  <si>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</si>
  <si>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</si>
  <si>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</si>
  <si>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</si>
  <si>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</si>
  <si>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</si>
  <si>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</si>
  <si>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</si>
  <si>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</si>
  <si>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</si>
  <si>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</si>
  <si>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</si>
  <si>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</si>
  <si>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</si>
  <si>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</si>
  <si>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</si>
  <si>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</si>
  <si>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</si>
  <si>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</si>
  <si>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</si>
  <si>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</si>
  <si>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</si>
  <si>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</si>
  <si>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</si>
  <si>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</si>
  <si>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</si>
  <si>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</si>
  <si>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</si>
  <si>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</si>
  <si>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</si>
  <si>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</si>
  <si>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</si>
  <si>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</si>
  <si>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</si>
  <si>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</si>
  <si>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</si>
  <si>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</si>
  <si>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</si>
  <si>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</si>
  <si>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</si>
  <si>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</si>
  <si>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</si>
  <si>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</si>
  <si>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</si>
  <si>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</si>
  <si>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</si>
  <si>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</si>
  <si>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</si>
  <si>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</si>
  <si>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</si>
  <si>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</si>
  <si>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</si>
  <si>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</si>
  <si>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</si>
  <si>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</si>
  <si>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</si>
  <si>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</si>
  <si>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</si>
  <si>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</si>
  <si>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</si>
  <si>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</si>
  <si>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</si>
  <si>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</si>
  <si>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</si>
  <si>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</si>
  <si>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</si>
  <si>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</si>
  <si>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</si>
  <si>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</si>
  <si>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</si>
  <si>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</si>
  <si>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</si>
  <si>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</si>
  <si>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</si>
  <si>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</si>
  <si>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</si>
  <si>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</si>
  <si>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</si>
  <si>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</si>
  <si>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</si>
  <si>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</si>
  <si>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</si>
  <si>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</si>
  <si>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</si>
  <si>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</si>
  <si>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</si>
  <si>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</si>
  <si>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</si>
  <si>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</si>
  <si>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</si>
  <si>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</si>
  <si>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</si>
  <si>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</si>
  <si>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</si>
  <si>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</si>
  <si>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</si>
  <si>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</si>
  <si>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</si>
  <si>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</si>
  <si>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</si>
  <si>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</si>
  <si>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</si>
  <si>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</si>
  <si>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</si>
  <si>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</si>
  <si>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</si>
  <si>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</si>
  <si>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</si>
  <si>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</si>
  <si>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</si>
  <si>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</si>
  <si>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</si>
  <si>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</si>
  <si>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</si>
  <si>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</si>
  <si>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</si>
  <si>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</si>
  <si>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</si>
  <si>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</si>
  <si>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</si>
  <si>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</si>
  <si>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</si>
  <si>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</si>
  <si>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</si>
  <si>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</si>
  <si>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</si>
  <si>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</si>
  <si>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</si>
  <si>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</si>
  <si>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</si>
  <si>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</si>
  <si>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</si>
  <si>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</si>
  <si>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</si>
  <si>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</si>
  <si>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</si>
  <si>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</si>
  <si>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</si>
  <si>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</si>
  <si>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</si>
  <si>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</si>
  <si>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</si>
  <si>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</si>
  <si>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</si>
  <si>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</si>
  <si>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</si>
  <si>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</si>
  <si>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</si>
  <si>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</si>
  <si>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</si>
  <si>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</si>
  <si>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</si>
  <si>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</si>
  <si>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</si>
  <si>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</si>
  <si>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</si>
  <si>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</si>
  <si>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</si>
  <si>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</si>
  <si>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</si>
  <si>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</si>
  <si>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</si>
  <si>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</si>
  <si>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</si>
  <si>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</si>
  <si>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</si>
  <si>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</si>
  <si>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</si>
  <si>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</si>
  <si>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</si>
  <si>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</si>
  <si>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</si>
  <si>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</si>
  <si>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</si>
  <si>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</si>
  <si>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</si>
  <si>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</si>
  <si>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</si>
  <si>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</si>
  <si>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</si>
  <si>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</si>
  <si>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</si>
  <si>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</si>
  <si>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</si>
  <si>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</si>
  <si>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</si>
  <si>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</si>
  <si>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</si>
  <si>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</si>
  <si>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</si>
  <si>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</si>
  <si>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</si>
  <si>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</si>
  <si>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</si>
  <si>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</si>
  <si>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</si>
  <si>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</si>
  <si>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</si>
  <si>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</si>
  <si>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</si>
  <si>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</si>
  <si>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</si>
  <si>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</si>
  <si>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</si>
  <si>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</si>
  <si>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</si>
  <si>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</si>
  <si>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</si>
  <si>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</si>
  <si>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</si>
  <si>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</si>
  <si>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</si>
  <si>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</si>
  <si>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</si>
  <si>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</si>
  <si>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</si>
  <si>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</si>
  <si>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</si>
  <si>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</si>
  <si>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</si>
  <si>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</si>
  <si>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</si>
  <si>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</si>
  <si>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</si>
  <si>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</si>
  <si>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</si>
  <si>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</si>
  <si>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</si>
  <si>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</si>
  <si>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</si>
  <si>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</si>
  <si>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</si>
  <si>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</si>
  <si>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</si>
  <si>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</si>
  <si>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</si>
  <si>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</si>
  <si>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</si>
  <si>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</si>
  <si>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</si>
  <si>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</si>
  <si>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</si>
  <si>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</si>
  <si>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</si>
  <si>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</si>
  <si>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</si>
  <si>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</si>
  <si>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</si>
  <si>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</si>
  <si>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</si>
  <si>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</si>
  <si>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</si>
  <si>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</si>
  <si>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</si>
  <si>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</si>
  <si>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</si>
  <si>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</si>
  <si>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</si>
  <si>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</si>
  <si>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</si>
  <si>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</si>
  <si>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</si>
  <si>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</si>
  <si>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</si>
  <si>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</si>
  <si>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</si>
  <si>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</si>
  <si>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</si>
  <si>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</si>
  <si>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</si>
  <si>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</si>
  <si>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</si>
  <si>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</si>
  <si>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</si>
  <si>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</si>
  <si>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</si>
  <si>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</si>
  <si>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</si>
  <si>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</si>
  <si>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</si>
  <si>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</si>
  <si>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</si>
  <si>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</si>
  <si>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</si>
  <si>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</si>
  <si>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</si>
  <si>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</si>
  <si>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</si>
  <si>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</si>
  <si>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</si>
  <si>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</si>
  <si>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</si>
  <si>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</si>
  <si>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</si>
  <si>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</si>
  <si>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</si>
  <si>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</si>
  <si>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</si>
  <si>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</si>
  <si>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</si>
  <si>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</si>
  <si>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</si>
  <si>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</si>
  <si>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</si>
  <si>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</si>
  <si>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</si>
  <si>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</si>
  <si>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</si>
  <si>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</si>
  <si>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</si>
  <si>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</si>
  <si>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</si>
  <si>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</si>
  <si>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</si>
  <si>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</si>
  <si>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</si>
  <si>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</si>
  <si>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</si>
  <si>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</si>
  <si>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</si>
  <si>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</si>
  <si>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</si>
  <si>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</si>
  <si>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</si>
  <si>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</si>
  <si>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</si>
  <si>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</si>
  <si>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</si>
  <si>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</si>
  <si>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</si>
  <si>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</si>
  <si>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</si>
  <si>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</si>
  <si>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</si>
  <si>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</si>
  <si>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</si>
  <si>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</si>
  <si>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</si>
  <si>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</si>
  <si>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</si>
  <si>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</si>
  <si>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</si>
  <si>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</si>
  <si>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</si>
  <si>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</si>
  <si>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</si>
  <si>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</si>
  <si>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</si>
  <si>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</si>
  <si>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</si>
  <si>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</si>
  <si>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</si>
  <si>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</si>
  <si>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</si>
  <si>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</si>
  <si>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</si>
  <si>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</si>
  <si>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</si>
  <si>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</si>
  <si>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</si>
  <si>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</si>
  <si>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</si>
  <si>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</si>
  <si>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</si>
  <si>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</si>
  <si>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</si>
  <si>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</si>
  <si>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</si>
  <si>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</si>
  <si>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</si>
  <si>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</si>
  <si>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</si>
  <si>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</si>
  <si>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</si>
  <si>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</si>
  <si>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</si>
  <si>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</si>
  <si>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</si>
  <si>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</si>
  <si>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</si>
  <si>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</si>
  <si>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</si>
  <si>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</si>
  <si>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</si>
  <si>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</si>
  <si>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</si>
  <si>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</si>
  <si>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</si>
  <si>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</si>
  <si>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</si>
  <si>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</si>
  <si>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</si>
  <si>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</si>
  <si>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</si>
  <si>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</si>
  <si>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</si>
  <si>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</si>
  <si>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</si>
  <si>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</si>
  <si>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</si>
  <si>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</si>
  <si>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</si>
  <si>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</si>
  <si>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</si>
  <si>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</si>
  <si>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</si>
  <si>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</si>
  <si>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</si>
  <si>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</si>
  <si>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</si>
  <si>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</si>
  <si>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</si>
  <si>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</si>
  <si>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</si>
  <si>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</si>
  <si>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</si>
  <si>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</si>
  <si>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</si>
  <si>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</si>
  <si>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</si>
  <si>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</si>
  <si>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</si>
  <si>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</si>
  <si>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</si>
  <si>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</si>
  <si>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</si>
  <si>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</si>
  <si>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</si>
  <si>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</si>
  <si>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</si>
  <si>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</si>
  <si>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</si>
  <si>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</si>
  <si>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</si>
  <si>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</si>
  <si>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</si>
  <si>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</si>
  <si>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</si>
  <si>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</si>
  <si>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</si>
  <si>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</si>
  <si>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</si>
  <si>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</si>
  <si>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</si>
  <si>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</si>
  <si>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</si>
  <si>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</si>
  <si>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</si>
  <si>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</si>
  <si>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</si>
  <si>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</si>
  <si>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</si>
  <si>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</si>
  <si>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</si>
  <si>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</si>
  <si>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</si>
  <si>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</si>
  <si>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</si>
  <si>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</si>
  <si>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</si>
  <si>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</si>
  <si>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</si>
  <si>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</si>
  <si>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</si>
  <si>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</si>
  <si>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</si>
  <si>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</si>
  <si>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</si>
  <si>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</si>
  <si>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</si>
  <si>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</si>
  <si>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</si>
  <si>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</si>
  <si>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</si>
  <si>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</si>
  <si>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</si>
  <si>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</si>
  <si>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</si>
  <si>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</si>
  <si>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</si>
  <si>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</si>
  <si>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</si>
  <si>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</si>
  <si>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</si>
  <si>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</si>
  <si>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</si>
  <si>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</si>
  <si>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</si>
  <si>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</si>
  <si>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</si>
  <si>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</si>
  <si>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</si>
  <si>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</si>
  <si>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</si>
  <si>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</si>
  <si>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</si>
  <si>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</si>
  <si>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</si>
  <si>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</si>
  <si>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</si>
  <si>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</si>
  <si>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</si>
  <si>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</si>
  <si>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</si>
  <si>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</si>
  <si>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</si>
  <si>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</si>
  <si>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</si>
  <si>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</si>
  <si>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</si>
  <si>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</si>
  <si>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</si>
  <si>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</si>
  <si>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</si>
  <si>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</si>
  <si>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</si>
  <si>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</si>
  <si>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</si>
  <si>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</si>
  <si>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</si>
  <si>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</si>
  <si>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</si>
  <si>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</si>
  <si>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</si>
  <si>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</si>
  <si>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</si>
  <si>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</si>
  <si>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</si>
  <si>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</si>
  <si>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</si>
  <si>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</si>
  <si>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</si>
  <si>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</si>
  <si>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</si>
  <si>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</si>
  <si>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</si>
  <si>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</si>
  <si>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</si>
  <si>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</si>
  <si>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</si>
  <si>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</si>
  <si>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</si>
  <si>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</si>
  <si>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</si>
  <si>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</si>
  <si>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</si>
  <si>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</si>
  <si>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</si>
  <si>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</si>
  <si>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</si>
  <si>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</si>
  <si>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</si>
  <si>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</si>
  <si>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</si>
  <si>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</si>
  <si>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</si>
  <si>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</si>
  <si>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</si>
  <si>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</si>
  <si>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</si>
  <si>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</si>
  <si>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</si>
  <si>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</si>
  <si>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</si>
  <si>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</si>
  <si>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</si>
  <si>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</si>
  <si>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</si>
  <si>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</si>
  <si>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</si>
  <si>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</si>
  <si>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</si>
  <si>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</si>
  <si>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</si>
  <si>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</si>
  <si>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</si>
  <si>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</si>
  <si>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</si>
  <si>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</si>
  <si>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</si>
  <si>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</si>
  <si>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</si>
  <si>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</si>
  <si>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</si>
  <si>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</si>
  <si>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</si>
  <si>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</si>
  <si>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</si>
  <si>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</si>
  <si>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</si>
  <si>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</si>
  <si>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</si>
  <si>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</si>
  <si>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</si>
  <si>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</si>
  <si>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</si>
  <si>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</si>
  <si>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</si>
  <si>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</si>
  <si>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</si>
  <si>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</si>
  <si>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</si>
  <si>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</si>
  <si>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</si>
  <si>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</si>
  <si>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</si>
  <si>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</si>
  <si>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</si>
  <si>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</si>
  <si>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</si>
  <si>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</si>
  <si>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</si>
  <si>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</si>
  <si>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</si>
  <si>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</si>
  <si>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</si>
  <si>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</si>
  <si>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</si>
  <si>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</si>
  <si>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</si>
  <si>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</si>
  <si>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</si>
  <si>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</si>
  <si>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</si>
  <si>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</si>
  <si>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</si>
  <si>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</si>
  <si>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</si>
  <si>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</si>
  <si>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</si>
  <si>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</si>
  <si>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</si>
  <si>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</si>
  <si>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</si>
  <si>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</si>
  <si>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</si>
  <si>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</si>
  <si>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</si>
  <si>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</si>
  <si>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</si>
  <si>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</si>
  <si>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</si>
  <si>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</si>
  <si>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</si>
  <si>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</si>
  <si>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</si>
  <si>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</si>
  <si>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</si>
  <si>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</si>
  <si>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</si>
  <si>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</si>
  <si>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</si>
  <si>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</si>
  <si>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</si>
  <si>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</si>
  <si>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</si>
  <si>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</si>
  <si>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</si>
  <si>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</si>
  <si>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</si>
  <si>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</si>
  <si>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</si>
  <si>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</si>
  <si>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</si>
  <si>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</si>
  <si>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</si>
  <si>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</si>
  <si>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</si>
  <si>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</si>
  <si>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</si>
  <si>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</si>
  <si>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</si>
  <si>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</si>
  <si>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</si>
  <si>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</si>
  <si>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</si>
  <si>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</si>
  <si>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</si>
  <si>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</si>
  <si>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</si>
  <si>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</si>
  <si>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</si>
  <si>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</si>
  <si>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</si>
  <si>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</si>
  <si>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</si>
  <si>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</si>
  <si>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</si>
  <si>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</si>
  <si>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</si>
  <si>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</si>
  <si>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</si>
  <si>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</si>
  <si>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</si>
  <si>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</si>
  <si>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</si>
  <si>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</si>
  <si>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</si>
  <si>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</si>
  <si>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</si>
  <si>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</si>
  <si>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</si>
  <si>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</si>
  <si>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</si>
  <si>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</si>
  <si>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</si>
  <si>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</si>
  <si>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</si>
  <si>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</si>
  <si>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</si>
  <si>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</si>
  <si>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</si>
  <si>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</si>
  <si>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</si>
  <si>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</si>
  <si>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</si>
  <si>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</si>
  <si>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</si>
  <si>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</si>
  <si>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</si>
  <si>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</si>
  <si>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</si>
  <si>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</si>
  <si>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</si>
  <si>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</si>
  <si>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</si>
  <si>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</si>
  <si>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</si>
  <si>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</si>
  <si>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</si>
  <si>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</si>
  <si>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</si>
  <si>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</si>
  <si>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</si>
  <si>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</si>
  <si>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</si>
  <si>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</si>
  <si>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</si>
  <si>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</si>
  <si>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</si>
  <si>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</si>
  <si>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</si>
  <si>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</si>
  <si>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</si>
  <si>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</si>
  <si>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</si>
  <si>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</si>
  <si>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</si>
  <si>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</si>
  <si>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</si>
  <si>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</si>
  <si>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</si>
  <si>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</si>
  <si>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</si>
  <si>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</si>
  <si>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</si>
  <si>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</si>
  <si>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</si>
  <si>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</si>
  <si>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</si>
  <si>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</si>
  <si>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</si>
  <si>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</si>
  <si>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</si>
  <si>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</si>
  <si>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</si>
  <si>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</si>
  <si>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</si>
  <si>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</si>
  <si>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</si>
  <si>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</si>
  <si>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</si>
  <si>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</si>
  <si>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</si>
  <si>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</si>
  <si>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</si>
  <si>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</si>
  <si>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</si>
  <si>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</si>
  <si>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</si>
  <si>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</si>
  <si>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</si>
  <si>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</si>
  <si>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</si>
  <si>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</si>
  <si>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</si>
  <si>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</si>
  <si>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</si>
  <si>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</si>
  <si>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</si>
  <si>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</si>
  <si>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</si>
  <si>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</si>
  <si>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</si>
  <si>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</si>
  <si>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</si>
  <si>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</si>
  <si>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</si>
  <si>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</si>
  <si>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</si>
  <si>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</si>
  <si>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</si>
  <si>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</si>
  <si>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</si>
  <si>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</si>
  <si>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</si>
  <si>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</si>
  <si>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</si>
  <si>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</si>
  <si>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</si>
  <si>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</si>
  <si>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</si>
  <si>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</si>
  <si>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</si>
  <si>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</si>
  <si>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</si>
  <si>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</si>
  <si>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</si>
  <si>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</si>
  <si>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</si>
  <si>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</si>
  <si>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</si>
  <si>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</si>
  <si>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</si>
  <si>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</si>
  <si>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</si>
  <si>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</si>
  <si>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</si>
  <si>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</si>
  <si>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</si>
  <si>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</si>
  <si>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</si>
  <si>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</si>
  <si>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</si>
  <si>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</si>
  <si>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</si>
  <si>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</si>
  <si>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</si>
  <si>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</si>
  <si>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</si>
  <si>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</si>
  <si>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</si>
  <si>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</si>
  <si>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</si>
  <si>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</si>
  <si>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</si>
  <si>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</si>
  <si>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</si>
  <si>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</si>
  <si>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</si>
  <si>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</si>
  <si>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</si>
  <si>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</si>
  <si>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</si>
  <si>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</si>
  <si>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</si>
  <si>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</si>
  <si>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</si>
  <si>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</si>
  <si>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</si>
  <si>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</si>
  <si>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</si>
  <si>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</si>
  <si>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</si>
  <si>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</si>
  <si>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</si>
  <si>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</si>
  <si>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</si>
  <si>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</si>
  <si>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</si>
  <si>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</si>
  <si>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</si>
  <si>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</si>
  <si>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</si>
  <si>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</si>
  <si>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</si>
  <si>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</si>
  <si>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</si>
  <si>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</si>
  <si>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</si>
  <si>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</si>
  <si>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</si>
  <si>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</si>
  <si>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</si>
  <si>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</si>
  <si>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</si>
  <si>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</si>
  <si>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</si>
  <si>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</si>
  <si>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</si>
  <si>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</si>
  <si>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</si>
  <si>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</si>
  <si>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</si>
  <si>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</si>
  <si>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</si>
  <si>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</si>
  <si>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</si>
  <si>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</si>
  <si>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</si>
  <si>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</si>
  <si>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</si>
  <si>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</si>
  <si>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</si>
  <si>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</si>
  <si>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</si>
  <si>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</si>
  <si>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</si>
  <si>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</si>
  <si>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</si>
  <si>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</si>
  <si>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</si>
  <si>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</si>
  <si>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</si>
  <si>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</si>
  <si>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</si>
  <si>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</si>
  <si>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</si>
  <si>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</si>
  <si>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</si>
  <si>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</si>
  <si>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</si>
  <si>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</si>
  <si>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</si>
  <si>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</si>
  <si>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</si>
  <si>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</si>
  <si>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</si>
  <si>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</si>
  <si>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</si>
  <si>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</si>
  <si>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</si>
  <si>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</si>
  <si>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</si>
  <si>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</si>
  <si>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</si>
  <si>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</si>
  <si>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</si>
  <si>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</si>
  <si>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</si>
  <si>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</si>
  <si>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</si>
  <si>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</si>
  <si>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</si>
  <si>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</si>
  <si>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</si>
  <si>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</si>
  <si>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</si>
  <si>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</si>
  <si>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</si>
  <si>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</si>
  <si>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</si>
  <si>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</si>
  <si>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</si>
  <si>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</si>
  <si>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</si>
  <si>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</si>
  <si>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</si>
  <si>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</si>
  <si>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</si>
  <si>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</si>
  <si>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</si>
  <si>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</si>
  <si>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</si>
  <si>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</si>
  <si>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</si>
  <si>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</si>
  <si>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</si>
  <si>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</si>
  <si>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</si>
  <si>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</si>
  <si>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</si>
  <si>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</si>
  <si>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</si>
  <si>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</si>
  <si>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</si>
  <si>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</si>
  <si>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</si>
  <si>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</si>
  <si>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</si>
  <si>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</si>
  <si>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</si>
  <si>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</si>
  <si>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</si>
  <si>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</si>
  <si>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</si>
  <si>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</si>
  <si>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</si>
  <si>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</si>
  <si>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</si>
  <si>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</si>
  <si>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</si>
  <si>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</si>
  <si>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</si>
  <si>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</si>
  <si>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</si>
  <si>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</si>
  <si>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</si>
  <si>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</si>
  <si>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</si>
  <si>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</si>
  <si>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</si>
  <si>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</si>
  <si>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</si>
  <si>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</si>
  <si>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</si>
  <si>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</si>
  <si>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</si>
  <si>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</si>
  <si>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</si>
  <si>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</si>
  <si>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</si>
  <si>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</si>
  <si>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</si>
  <si>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</si>
  <si>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</si>
  <si>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</si>
  <si>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</si>
  <si>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</si>
  <si>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</si>
  <si>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</si>
  <si>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</si>
  <si>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</si>
  <si>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</si>
  <si>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</si>
  <si>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</si>
  <si>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</si>
  <si>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</si>
  <si>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</si>
  <si>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</si>
  <si>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</si>
  <si>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</si>
  <si>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</si>
  <si>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</si>
  <si>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</si>
  <si>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</si>
  <si>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</si>
  <si>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</si>
  <si>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</si>
  <si>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</si>
  <si>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</si>
  <si>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</si>
  <si>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</si>
  <si>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</si>
  <si>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</si>
  <si>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</si>
  <si>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</si>
  <si>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</si>
  <si>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</si>
  <si>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</si>
  <si>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</si>
  <si>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</si>
  <si>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</si>
  <si>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</si>
  <si>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</si>
  <si>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</si>
  <si>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</si>
  <si>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</si>
  <si>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</si>
  <si>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</si>
  <si>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</si>
  <si>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</si>
  <si>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</si>
  <si>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</si>
  <si>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</si>
  <si>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</si>
  <si>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</si>
  <si>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</si>
  <si>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</si>
  <si>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</si>
  <si>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</si>
  <si>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</si>
  <si>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</si>
  <si>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</si>
  <si>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</si>
  <si>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</si>
  <si>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</si>
  <si>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</si>
  <si>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</si>
  <si>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</si>
  <si>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</si>
  <si>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</si>
  <si>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</si>
  <si>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</si>
  <si>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</si>
  <si>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</si>
  <si>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</si>
  <si>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</si>
  <si>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</si>
  <si>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</si>
  <si>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</si>
  <si>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</si>
  <si>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</si>
  <si>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</si>
  <si>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</si>
  <si>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</si>
  <si>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</si>
  <si>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</si>
  <si>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</si>
  <si>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</si>
  <si>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</si>
  <si>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</si>
  <si>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</si>
  <si>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</si>
  <si>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</si>
  <si>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</si>
  <si>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</si>
  <si>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</si>
  <si>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</si>
  <si>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</si>
  <si>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</si>
  <si>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</si>
  <si>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</si>
  <si>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</si>
  <si>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</si>
  <si>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</si>
  <si>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</si>
  <si>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</si>
  <si>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</si>
  <si>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</si>
  <si>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</si>
  <si>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</si>
  <si>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</si>
  <si>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</si>
  <si>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</si>
  <si>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</si>
  <si>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</si>
  <si>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</si>
  <si>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</si>
  <si>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</si>
  <si>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</si>
  <si>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</si>
  <si>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</si>
  <si>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</si>
  <si>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</si>
  <si>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</si>
  <si>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</si>
  <si>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</si>
  <si>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</si>
  <si>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</si>
  <si>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</si>
  <si>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</si>
  <si>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</si>
  <si>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</si>
  <si>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</si>
  <si>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</si>
  <si>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</si>
  <si>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</si>
  <si>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</si>
  <si>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</si>
  <si>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</si>
  <si>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</si>
  <si>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</si>
  <si>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</si>
  <si>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</si>
  <si>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</si>
  <si>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</si>
  <si>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</si>
  <si>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</si>
  <si>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</si>
  <si>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</si>
  <si>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</si>
  <si>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</si>
  <si>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</si>
  <si>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</si>
  <si>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</si>
  <si>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</si>
  <si>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</si>
  <si>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</si>
  <si>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</si>
  <si>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</si>
  <si>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</si>
  <si>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</si>
  <si>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</si>
  <si>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</si>
  <si>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</si>
  <si>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</si>
  <si>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</si>
  <si>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</si>
  <si>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</si>
  <si>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</si>
  <si>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</si>
  <si>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</si>
  <si>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</si>
  <si>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</si>
  <si>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</si>
  <si>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</si>
  <si>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</si>
  <si>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</si>
  <si>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</si>
  <si>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</si>
  <si>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</si>
  <si>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</si>
  <si>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</si>
  <si>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</si>
  <si>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</si>
  <si>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</si>
  <si>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</si>
  <si>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</si>
  <si>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</si>
  <si>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</si>
  <si>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</si>
  <si>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</si>
  <si>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</si>
  <si>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</si>
  <si>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</si>
  <si>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</si>
  <si>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</si>
  <si>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</si>
  <si>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</si>
  <si>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</si>
  <si>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</si>
  <si>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</si>
  <si>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</si>
  <si>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</si>
  <si>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</si>
  <si>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</si>
  <si>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</si>
  <si>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</si>
  <si>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</si>
  <si>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</si>
  <si>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</si>
  <si>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</si>
  <si>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</si>
  <si>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</si>
  <si>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</si>
  <si>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</si>
  <si>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</si>
  <si>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</si>
  <si>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</si>
  <si>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</si>
  <si>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</si>
  <si>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</si>
  <si>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</si>
  <si>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</si>
  <si>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</si>
  <si>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</si>
  <si>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</si>
  <si>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</si>
  <si>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</si>
  <si>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</si>
  <si>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</si>
  <si>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</si>
  <si>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</si>
  <si>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</si>
  <si>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</si>
  <si>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</si>
  <si>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</si>
  <si>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</si>
  <si>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</si>
  <si>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</si>
  <si>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</si>
  <si>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</si>
  <si>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</si>
  <si>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</si>
  <si>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</si>
  <si>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</si>
  <si>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</si>
  <si>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</si>
  <si>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</si>
  <si>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</si>
  <si>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</si>
  <si>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</si>
  <si>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</si>
  <si>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</si>
  <si>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</si>
  <si>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</si>
  <si>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</si>
  <si>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</si>
  <si>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</si>
  <si>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</si>
  <si>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</si>
  <si>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</si>
  <si>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</si>
  <si>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</si>
  <si>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</si>
  <si>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</si>
  <si>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</si>
  <si>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</si>
  <si>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</si>
  <si>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</si>
  <si>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</si>
  <si>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</si>
  <si>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</si>
  <si>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</si>
  <si>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</si>
  <si>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</si>
  <si>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</si>
  <si>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</si>
  <si>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</si>
  <si>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</si>
  <si>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</si>
  <si>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</si>
  <si>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</si>
  <si>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</si>
  <si>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</si>
  <si>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</si>
  <si>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</si>
  <si>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</si>
  <si>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</si>
  <si>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</si>
  <si>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</si>
  <si>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</si>
  <si>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</si>
  <si>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</si>
  <si>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</si>
  <si>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</si>
  <si>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</si>
  <si>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</si>
  <si>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</si>
  <si>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</si>
  <si>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</si>
  <si>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</si>
  <si>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</si>
  <si>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</si>
  <si>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</si>
  <si>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</si>
  <si>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</si>
  <si>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</si>
  <si>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</si>
  <si>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</si>
  <si>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</si>
  <si>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</si>
  <si>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</si>
  <si>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</si>
  <si>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</si>
  <si>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</si>
  <si>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</si>
  <si>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</si>
  <si>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</si>
  <si>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</si>
  <si>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</si>
  <si>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</si>
  <si>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</si>
  <si>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</si>
  <si>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</si>
  <si>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</si>
  <si>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</si>
  <si>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</si>
  <si>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</si>
  <si>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</si>
  <si>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</si>
  <si>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</si>
  <si>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</si>
  <si>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</si>
  <si>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</si>
  <si>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</si>
  <si>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</si>
  <si>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</si>
  <si>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</si>
  <si>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</si>
  <si>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</si>
  <si>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</si>
  <si>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</si>
  <si>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</si>
  <si>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</si>
  <si>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</si>
  <si>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</si>
  <si>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</si>
  <si>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</si>
  <si>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</si>
  <si>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</si>
  <si>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</si>
  <si>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</si>
  <si>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</si>
  <si>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</si>
  <si>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</si>
  <si>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</si>
  <si>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</si>
  <si>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</si>
  <si>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</si>
  <si>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</si>
  <si>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</si>
  <si>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</si>
  <si>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</si>
  <si>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</si>
  <si>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</si>
  <si>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</si>
  <si>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</si>
  <si>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</si>
  <si>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</si>
  <si>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</si>
  <si>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</si>
  <si>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</si>
  <si>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</si>
  <si>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</si>
  <si>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</si>
  <si>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</si>
  <si>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</si>
  <si>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</si>
  <si>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</si>
  <si>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</si>
  <si>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</si>
  <si>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</si>
  <si>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</si>
  <si>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</si>
  <si>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</si>
  <si>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</si>
  <si>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</si>
  <si>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</si>
  <si>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</si>
  <si>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</si>
  <si>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</si>
  <si>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</si>
  <si>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</si>
  <si>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</si>
  <si>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</si>
  <si>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</si>
  <si>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</si>
  <si>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</si>
  <si>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</si>
  <si>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</si>
  <si>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</si>
  <si>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</si>
  <si>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</si>
  <si>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</si>
  <si>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</si>
  <si>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</si>
  <si>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</si>
  <si>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</si>
  <si>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</si>
  <si>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</si>
  <si>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</si>
  <si>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</si>
  <si>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</si>
  <si>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</si>
  <si>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</si>
  <si>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</si>
  <si>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</si>
  <si>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</si>
  <si>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</si>
  <si>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</si>
  <si>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</si>
  <si>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</si>
  <si>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</si>
  <si>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</si>
  <si>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</si>
  <si>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</si>
  <si>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</si>
  <si>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</si>
  <si>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</si>
  <si>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</si>
  <si>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</si>
  <si>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</si>
  <si>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</si>
  <si>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</si>
  <si>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</si>
  <si>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</si>
  <si>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</si>
  <si>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</si>
  <si>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</si>
  <si>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</si>
  <si>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</si>
  <si>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</si>
  <si>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</si>
  <si>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</si>
  <si>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</si>
  <si>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</si>
  <si>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</si>
  <si>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</si>
  <si>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</si>
  <si>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</si>
  <si>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</si>
  <si>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</si>
  <si>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</si>
  <si>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</si>
  <si>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</si>
  <si>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</si>
  <si>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</si>
  <si>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</si>
  <si>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</si>
  <si>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</si>
  <si>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</si>
  <si>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</si>
  <si>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</si>
  <si>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</si>
  <si>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</si>
  <si>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</si>
  <si>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</si>
  <si>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</si>
  <si>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</si>
  <si>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</si>
  <si>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</si>
  <si>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</si>
  <si>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</si>
  <si>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</si>
  <si>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</si>
  <si>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</si>
  <si>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</si>
  <si>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</si>
  <si>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</si>
  <si>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</si>
  <si>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</si>
  <si>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</si>
  <si>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</si>
  <si>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</si>
  <si>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</si>
  <si>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</si>
  <si>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</si>
  <si>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</si>
  <si>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</si>
  <si>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</si>
  <si>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</si>
  <si>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</si>
  <si>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</si>
  <si>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</si>
  <si>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</si>
  <si>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</si>
  <si>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</si>
  <si>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</si>
  <si>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</si>
  <si>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</si>
  <si>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</si>
  <si>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</si>
  <si>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</si>
  <si>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</si>
  <si>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</si>
  <si>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</si>
  <si>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</si>
  <si>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</si>
  <si>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</si>
  <si>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</si>
  <si>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</si>
  <si>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</si>
  <si>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</si>
  <si>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</si>
  <si>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</si>
  <si>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</si>
  <si>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</si>
  <si>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</si>
  <si>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</si>
  <si>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</si>
  <si>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</si>
  <si>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</si>
  <si>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</si>
  <si>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</si>
  <si>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</si>
  <si>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</si>
  <si>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</si>
  <si>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</si>
  <si>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</si>
  <si>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</si>
  <si>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</si>
  <si>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</si>
  <si>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</si>
  <si>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</si>
  <si>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</si>
  <si>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</si>
  <si>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</si>
  <si>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</si>
  <si>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</si>
  <si>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</si>
  <si>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</si>
  <si>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</si>
  <si>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</si>
  <si>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</si>
  <si>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</si>
  <si>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</si>
  <si>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</si>
  <si>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</si>
  <si>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</si>
  <si>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</si>
  <si>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</si>
  <si>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</si>
  <si>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</si>
  <si>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</si>
  <si>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</si>
  <si>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</si>
  <si>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</si>
  <si>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</si>
  <si>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</si>
  <si>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</si>
  <si>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</si>
  <si>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</si>
  <si>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</si>
  <si>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</si>
  <si>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</si>
  <si>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</si>
  <si>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</si>
  <si>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</si>
  <si>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</si>
  <si>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</si>
  <si>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</si>
  <si>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</si>
  <si>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</si>
  <si>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</si>
  <si>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</si>
  <si>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</si>
  <si>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</si>
  <si>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</si>
  <si>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</si>
  <si>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</si>
  <si>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</si>
  <si>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</si>
  <si>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</si>
  <si>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</si>
  <si>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</si>
  <si>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</si>
  <si>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</si>
  <si>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</si>
  <si>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</si>
  <si>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</si>
  <si>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</si>
  <si>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</si>
  <si>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</si>
  <si>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</si>
  <si>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</si>
  <si>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</si>
  <si>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</si>
  <si>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</si>
  <si>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</si>
  <si>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</si>
  <si>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</si>
  <si>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</si>
  <si>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</si>
  <si>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</si>
  <si>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</si>
  <si>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</si>
  <si>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</si>
  <si>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</si>
  <si>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</si>
  <si>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</si>
  <si>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</si>
  <si>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</si>
  <si>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</si>
  <si>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</si>
  <si>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</si>
  <si>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</si>
  <si>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</si>
  <si>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</si>
  <si>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</si>
  <si>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</si>
  <si>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</si>
  <si>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</si>
  <si>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</si>
  <si>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</si>
  <si>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</si>
  <si>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</si>
  <si>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</si>
  <si>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</si>
  <si>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</si>
  <si>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</si>
  <si>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</si>
  <si>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</si>
  <si>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</si>
  <si>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</si>
  <si>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</si>
  <si>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</si>
  <si>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</si>
  <si>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</si>
  <si>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</si>
  <si>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</si>
  <si>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</si>
  <si>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</si>
  <si>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</si>
  <si>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</si>
  <si>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</si>
  <si>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</si>
  <si>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</si>
  <si>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</si>
  <si>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</si>
  <si>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</si>
  <si>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</si>
  <si>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</si>
  <si>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</si>
  <si>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</si>
  <si>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</si>
  <si>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</si>
  <si>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</si>
  <si>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</si>
  <si>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</si>
  <si>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</si>
  <si>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</si>
  <si>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</si>
  <si>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</si>
  <si>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</si>
  <si>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</si>
  <si>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</si>
  <si>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</si>
  <si>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</si>
  <si>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</si>
  <si>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</si>
  <si>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</si>
  <si>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</si>
  <si>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</si>
  <si>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</si>
  <si>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</si>
  <si>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</si>
  <si>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</si>
  <si>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</si>
  <si>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</si>
  <si>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</si>
  <si>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</si>
  <si>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</si>
  <si>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</si>
  <si>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</si>
  <si>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</si>
  <si>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</si>
  <si>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</si>
  <si>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</si>
  <si>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</si>
  <si>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</si>
  <si>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</si>
  <si>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</si>
  <si>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</si>
  <si>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</si>
  <si>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</si>
  <si>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</si>
  <si>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</si>
  <si>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</si>
  <si>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</si>
  <si>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</si>
  <si>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</si>
  <si>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</si>
  <si>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</si>
  <si>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</si>
  <si>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</si>
  <si>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</si>
  <si>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</si>
  <si>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</si>
  <si>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</si>
  <si>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</si>
  <si>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</si>
  <si>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</si>
  <si>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</si>
  <si>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</si>
  <si>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</si>
  <si>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</si>
  <si>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</si>
  <si>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</si>
  <si>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</si>
  <si>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</si>
  <si>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</si>
  <si>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</si>
  <si>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</si>
  <si>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</si>
  <si>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</si>
  <si>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</si>
  <si>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</si>
  <si>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</si>
  <si>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</si>
  <si>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</si>
  <si>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</si>
  <si>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</si>
  <si>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</si>
  <si>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</si>
  <si>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</si>
  <si>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</si>
  <si>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</si>
  <si>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</si>
  <si>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</si>
  <si>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</si>
  <si>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</si>
  <si>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</si>
  <si>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</si>
  <si>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</si>
  <si>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</si>
  <si>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</si>
  <si>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</si>
  <si>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</si>
  <si>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</si>
  <si>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</si>
  <si>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</si>
  <si>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</si>
  <si>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</si>
  <si>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</si>
  <si>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</si>
  <si>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</si>
  <si>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</si>
  <si>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</si>
  <si>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</si>
  <si>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</si>
  <si>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</si>
  <si>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</si>
  <si>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</si>
  <si>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</si>
  <si>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</si>
  <si>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</si>
  <si>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</si>
  <si>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</si>
  <si>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</si>
  <si>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</si>
  <si>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</si>
  <si>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</si>
  <si>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</si>
  <si>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</si>
  <si>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</si>
  <si>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</si>
  <si>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</si>
  <si>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</si>
  <si>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</si>
  <si>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</si>
  <si>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</si>
  <si>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</si>
  <si>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</si>
  <si>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</si>
  <si>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</si>
  <si>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</si>
  <si>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</si>
  <si>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</si>
  <si>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</si>
  <si>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</si>
  <si>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</si>
  <si>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</si>
  <si>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</si>
  <si>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</si>
  <si>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</si>
  <si>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</si>
  <si>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</si>
  <si>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</si>
  <si>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</si>
  <si>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</si>
  <si>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</si>
  <si>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</si>
  <si>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</si>
  <si>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</si>
  <si>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</si>
  <si>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</si>
  <si>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</si>
  <si>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</si>
  <si>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</si>
  <si>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</si>
  <si>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</si>
  <si>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</si>
  <si>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</si>
  <si>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</si>
  <si>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</si>
  <si>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</si>
  <si>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</si>
  <si>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</si>
  <si>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</si>
  <si>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</si>
  <si>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</si>
  <si>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</si>
  <si>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</si>
  <si>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</si>
  <si>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</si>
  <si>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</si>
  <si>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</si>
  <si>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</si>
  <si>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</si>
  <si>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</si>
  <si>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</si>
  <si>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</si>
  <si>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</si>
  <si>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</si>
  <si>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</si>
  <si>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</si>
  <si>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</si>
  <si>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</si>
  <si>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</si>
  <si>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</si>
  <si>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</si>
  <si>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</si>
  <si>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</si>
  <si>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</si>
  <si>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</si>
  <si>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</si>
  <si>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</si>
  <si>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</si>
  <si>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</si>
  <si>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</si>
  <si>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</si>
  <si>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</si>
  <si>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</si>
  <si>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</si>
  <si>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</si>
  <si>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</si>
  <si>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</si>
  <si>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</si>
  <si>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</si>
  <si>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</si>
  <si>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</si>
  <si>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</si>
  <si>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</si>
  <si>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</si>
  <si>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</si>
  <si>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</si>
  <si>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</si>
  <si>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</si>
  <si>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</si>
  <si>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</si>
  <si>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</si>
  <si>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</si>
  <si>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</si>
  <si>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</si>
  <si>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</si>
  <si>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</si>
  <si>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</si>
  <si>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</si>
  <si>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</si>
  <si>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</si>
  <si>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</si>
  <si>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</si>
  <si>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</si>
  <si>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</si>
  <si>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</si>
  <si>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</si>
  <si>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</si>
  <si>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</si>
  <si>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</si>
  <si>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</si>
  <si>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</si>
  <si>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</si>
  <si>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</si>
  <si>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</si>
  <si>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</si>
  <si>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</si>
  <si>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</si>
  <si>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</si>
  <si>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</si>
  <si>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</si>
  <si>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</si>
  <si>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</si>
  <si>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</si>
  <si>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</si>
  <si>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</si>
  <si>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</si>
  <si>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</si>
  <si>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</si>
  <si>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</si>
  <si>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</si>
  <si>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</si>
  <si>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</si>
  <si>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</si>
  <si>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</si>
  <si>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</si>
  <si>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</si>
  <si>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</si>
  <si>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</si>
  <si>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</si>
  <si>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</si>
  <si>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</si>
  <si>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</si>
  <si>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</si>
  <si>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</si>
  <si>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</si>
  <si>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</si>
  <si>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</si>
  <si>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</si>
  <si>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</si>
  <si>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</si>
  <si>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</si>
  <si>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</si>
  <si>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</si>
  <si>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</si>
  <si>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</si>
  <si>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</si>
  <si>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</si>
  <si>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</si>
  <si>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</si>
  <si>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</si>
  <si>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</si>
  <si>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</si>
  <si>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</si>
  <si>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</si>
  <si>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</si>
  <si>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</si>
  <si>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</si>
  <si>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</si>
  <si>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</si>
  <si>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</si>
  <si>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</si>
  <si>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</si>
  <si>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</si>
  <si>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</si>
  <si>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</si>
  <si>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</si>
  <si>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</si>
  <si>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</si>
  <si>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</si>
  <si>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</si>
  <si>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</si>
  <si>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</si>
  <si>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</si>
  <si>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</si>
  <si>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</si>
  <si>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</si>
  <si>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</si>
  <si>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</si>
  <si>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</si>
  <si>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</si>
  <si>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</si>
  <si>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</si>
  <si>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</si>
  <si>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</si>
  <si>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</si>
  <si>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</si>
  <si>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</si>
  <si>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</si>
  <si>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</si>
  <si>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</si>
  <si>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</si>
  <si>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</si>
  <si>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</si>
  <si>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</si>
  <si>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</si>
  <si>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</si>
  <si>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</si>
  <si>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</si>
  <si>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</si>
  <si>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</si>
  <si>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</si>
  <si>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</si>
  <si>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</si>
  <si>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</si>
  <si>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</si>
  <si>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</si>
  <si>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</si>
  <si>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</si>
  <si>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</si>
  <si>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</si>
  <si>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</si>
  <si>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</si>
  <si>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</si>
  <si>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</si>
  <si>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</si>
  <si>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</si>
  <si>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</si>
  <si>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</si>
  <si>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</si>
  <si>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</si>
  <si>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</si>
  <si>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</si>
  <si>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</si>
  <si>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</si>
  <si>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</si>
  <si>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</si>
  <si>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</si>
  <si>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</si>
  <si>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</si>
  <si>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</si>
  <si>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</si>
  <si>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</si>
  <si>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</si>
  <si>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</si>
  <si>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</si>
  <si>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</si>
  <si>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</si>
  <si>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</si>
  <si>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</si>
  <si>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</si>
  <si>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</si>
  <si>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</si>
  <si>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</si>
  <si>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</si>
  <si>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</si>
  <si>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</si>
  <si>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</si>
  <si>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</si>
  <si>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</si>
  <si>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</si>
  <si>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</si>
  <si>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</si>
  <si>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</si>
  <si>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</si>
  <si>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</si>
  <si>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</si>
  <si>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</si>
  <si>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</si>
  <si>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</si>
  <si>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</si>
  <si>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</si>
  <si>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</si>
  <si>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</si>
  <si>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</si>
  <si>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</si>
  <si>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</si>
  <si>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</si>
  <si>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</si>
  <si>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</si>
  <si>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</si>
  <si>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</si>
  <si>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</si>
  <si>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</si>
  <si>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</si>
  <si>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</si>
  <si>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</si>
  <si>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</si>
  <si>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</si>
  <si>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</si>
  <si>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</si>
  <si>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</si>
  <si>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</si>
  <si>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</si>
  <si>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</si>
  <si>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</si>
  <si>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</si>
  <si>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</si>
  <si>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</si>
  <si>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</si>
  <si>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</si>
  <si>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</si>
  <si>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</si>
  <si>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</si>
  <si>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</si>
  <si>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</si>
  <si>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</si>
  <si>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</si>
  <si>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</si>
  <si>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</si>
  <si>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</si>
  <si>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</si>
  <si>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</si>
  <si>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</si>
  <si>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</si>
  <si>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</si>
  <si>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</si>
  <si>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</si>
  <si>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</si>
  <si>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</si>
  <si>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</si>
  <si>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</si>
  <si>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</si>
  <si>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</si>
  <si>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</si>
  <si>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</si>
  <si>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</si>
  <si>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</si>
  <si>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</si>
  <si>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</si>
  <si>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</si>
  <si>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</si>
  <si>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</si>
  <si>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</si>
  <si>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</si>
  <si>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</si>
  <si>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</si>
  <si>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</si>
  <si>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</si>
  <si>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</si>
  <si>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</si>
  <si>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</si>
  <si>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</si>
  <si>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</si>
  <si>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</si>
  <si>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</si>
  <si>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</si>
  <si>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</si>
  <si>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</si>
  <si>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</si>
  <si>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</si>
  <si>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</si>
  <si>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</si>
  <si>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</si>
  <si>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</si>
  <si>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</si>
  <si>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</si>
  <si>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</si>
  <si>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</si>
  <si>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</si>
  <si>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</si>
  <si>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</si>
  <si>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</si>
  <si>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</si>
  <si>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</si>
  <si>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</si>
  <si>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</si>
  <si>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</si>
  <si>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</si>
  <si>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</si>
  <si>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</si>
  <si>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</si>
  <si>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</si>
  <si>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</si>
  <si>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</si>
  <si>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</si>
  <si>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</si>
  <si>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</si>
  <si>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</si>
  <si>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</si>
  <si>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</si>
  <si>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</si>
  <si>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</si>
  <si>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</si>
  <si>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</si>
  <si>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</si>
  <si>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</si>
  <si>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</si>
  <si>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</si>
  <si>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</si>
  <si>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</si>
  <si>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</si>
  <si>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</si>
  <si>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</si>
  <si>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</si>
  <si>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</si>
  <si>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</si>
  <si>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</si>
  <si>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</si>
  <si>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</si>
  <si>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</si>
  <si>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</si>
  <si>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</si>
  <si>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</si>
  <si>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</si>
  <si>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</si>
  <si>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</si>
  <si>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</si>
  <si>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</si>
  <si>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</si>
  <si>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</si>
  <si>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</si>
  <si>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</si>
  <si>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</si>
  <si>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</si>
  <si>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</si>
  <si>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</si>
  <si>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</si>
  <si>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</si>
  <si>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</si>
  <si>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</si>
  <si>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</si>
  <si>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</si>
  <si>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</si>
  <si>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</si>
  <si>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</si>
  <si>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</si>
  <si>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</si>
  <si>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</si>
  <si>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</si>
  <si>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</si>
  <si>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</si>
  <si>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</si>
  <si>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</si>
  <si>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</si>
  <si>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</si>
  <si>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</si>
  <si>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</si>
  <si>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</si>
  <si>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</si>
  <si>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</si>
  <si>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</si>
  <si>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</si>
  <si>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</si>
  <si>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</si>
  <si>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</si>
  <si>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</si>
  <si>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</si>
  <si>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</si>
  <si>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</si>
  <si>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</si>
  <si>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</si>
  <si>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</si>
  <si>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</si>
  <si>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</si>
  <si>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</si>
  <si>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</si>
  <si>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</si>
  <si>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</si>
  <si>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</si>
  <si>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</si>
  <si>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</si>
  <si>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</si>
  <si>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</si>
  <si>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</si>
  <si>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</si>
  <si>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</si>
  <si>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</si>
  <si>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</si>
  <si>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</si>
  <si>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</si>
  <si>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</si>
  <si>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</si>
  <si>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</si>
  <si>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</si>
  <si>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</si>
  <si>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</si>
  <si>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</si>
  <si>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</si>
  <si>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</si>
  <si>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</si>
  <si>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</si>
  <si>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</si>
  <si>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</si>
  <si>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</si>
  <si>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</si>
  <si>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</si>
  <si>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</si>
  <si>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</si>
  <si>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</si>
  <si>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</si>
  <si>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</si>
  <si>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</si>
  <si>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</si>
  <si>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</si>
  <si>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</si>
  <si>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</si>
  <si>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</si>
  <si>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</si>
  <si>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</si>
  <si>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</si>
  <si>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</si>
  <si>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</si>
  <si>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</si>
  <si>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</si>
  <si>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</si>
  <si>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</si>
  <si>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</si>
  <si>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</si>
  <si>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</si>
  <si>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</si>
  <si>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</si>
  <si>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</si>
  <si>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</si>
  <si>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</si>
  <si>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</si>
  <si>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</si>
  <si>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</si>
  <si>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</si>
  <si>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</si>
  <si>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</si>
  <si>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</si>
  <si>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</si>
  <si>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</si>
  <si>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</si>
  <si>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</si>
  <si>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</si>
  <si>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</si>
  <si>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</si>
  <si>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</si>
  <si>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</si>
  <si>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</si>
  <si>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</si>
  <si>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</si>
  <si>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</si>
  <si>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</si>
  <si>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</si>
  <si>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</si>
  <si>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</si>
  <si>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</si>
  <si>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</si>
  <si>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</si>
  <si>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</si>
  <si>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</si>
  <si>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</si>
  <si>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</si>
  <si>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</si>
  <si>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</si>
  <si>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</si>
  <si>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</si>
  <si>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</si>
  <si>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</si>
  <si>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</si>
  <si>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</si>
  <si>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</si>
  <si>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</si>
  <si>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</si>
  <si>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</si>
  <si>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</si>
  <si>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</si>
  <si>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</si>
  <si>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</si>
  <si>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</si>
  <si>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</si>
  <si>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</si>
  <si>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</si>
  <si>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</si>
  <si>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</si>
  <si>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</si>
  <si>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</si>
  <si>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</si>
  <si>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</si>
  <si>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</si>
  <si>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</si>
  <si>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</si>
  <si>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</si>
  <si>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</si>
  <si>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</si>
  <si>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</si>
  <si>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</si>
  <si>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</si>
  <si>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</si>
  <si>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</si>
  <si>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</si>
  <si>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</si>
  <si>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</si>
  <si>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</si>
  <si>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</si>
  <si>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</si>
  <si>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</si>
  <si>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</si>
  <si>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</si>
  <si>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</si>
  <si>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</si>
  <si>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</si>
  <si>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</si>
  <si>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</si>
  <si>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</si>
  <si>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</si>
  <si>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</si>
  <si>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</si>
  <si>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</si>
  <si>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</si>
  <si>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</si>
  <si>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</si>
  <si>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</si>
  <si>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</si>
  <si>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</si>
  <si>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</si>
  <si>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</si>
  <si>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</si>
  <si>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</si>
  <si>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</si>
  <si>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</si>
  <si>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</si>
  <si>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</si>
  <si>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</si>
  <si>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</si>
  <si>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</si>
  <si>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</si>
  <si>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</si>
  <si>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</si>
  <si>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</si>
  <si>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</si>
  <si>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</si>
  <si>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</si>
  <si>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</si>
  <si>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</si>
  <si>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</si>
  <si>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</si>
  <si>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</si>
  <si>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</si>
  <si>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</si>
  <si>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</si>
  <si>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</si>
  <si>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</si>
  <si>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</si>
  <si>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</si>
  <si>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</si>
  <si>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</si>
  <si>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</si>
  <si>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</si>
  <si>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</si>
  <si>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</si>
  <si>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</si>
  <si>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</si>
  <si>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</si>
  <si>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</si>
  <si>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</si>
  <si>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</si>
  <si>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</si>
  <si>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</si>
  <si>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</si>
  <si>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</si>
  <si>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</si>
  <si>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</si>
  <si>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</si>
  <si>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</si>
  <si>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</si>
  <si>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</si>
  <si>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</si>
  <si>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</si>
  <si>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</si>
  <si>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</si>
  <si>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</si>
  <si>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</si>
  <si>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</si>
  <si>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</si>
  <si>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</si>
  <si>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</si>
  <si>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</si>
  <si>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</si>
  <si>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</si>
  <si>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</si>
  <si>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</si>
  <si>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</si>
  <si>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</si>
  <si>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</si>
  <si>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</si>
  <si>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</si>
  <si>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</si>
  <si>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</si>
  <si>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</si>
  <si>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</si>
  <si>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</si>
  <si>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</si>
  <si>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</si>
  <si>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</si>
  <si>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</si>
  <si>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</si>
  <si>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</si>
  <si>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</si>
  <si>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</si>
  <si>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</si>
  <si>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</si>
  <si>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</si>
  <si>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</si>
  <si>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</si>
  <si>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</si>
  <si>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</si>
  <si>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</si>
  <si>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</si>
  <si>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</si>
  <si>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</si>
  <si>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</si>
  <si>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</si>
  <si>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</si>
  <si>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</si>
  <si>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</si>
  <si>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</si>
  <si>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</si>
  <si>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</si>
  <si>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</si>
  <si>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</si>
  <si>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</si>
  <si>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</si>
  <si>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</si>
  <si>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</si>
  <si>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</si>
  <si>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</si>
  <si>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</si>
  <si>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</si>
  <si>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</si>
  <si>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</si>
  <si>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</si>
  <si>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</si>
  <si>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</si>
  <si>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</si>
  <si>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</si>
  <si>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</si>
  <si>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</si>
  <si>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</si>
  <si>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</si>
  <si>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</si>
  <si>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</si>
  <si>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</si>
  <si>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</si>
  <si>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</si>
  <si>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</si>
  <si>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</si>
  <si>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</si>
  <si>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</si>
  <si>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</si>
  <si>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</si>
  <si>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</si>
  <si>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</si>
  <si>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</si>
  <si>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</si>
  <si>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</si>
  <si>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</si>
  <si>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</si>
  <si>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</si>
  <si>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</si>
  <si>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</si>
  <si>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</si>
  <si>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</si>
  <si>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</si>
  <si>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</si>
  <si>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</si>
  <si>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</si>
  <si>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</si>
  <si>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</si>
  <si>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</si>
  <si>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</si>
  <si>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</si>
  <si>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</si>
  <si>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</si>
  <si>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</si>
  <si>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</si>
  <si>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</si>
  <si>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</si>
  <si>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</si>
  <si>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</si>
  <si>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</si>
  <si>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</si>
  <si>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</si>
  <si>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</si>
  <si>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</si>
  <si>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</si>
  <si>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</si>
  <si>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</si>
  <si>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</si>
  <si>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</si>
  <si>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</si>
  <si>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</si>
  <si>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</si>
  <si>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</si>
  <si>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</si>
  <si>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</si>
  <si>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</si>
  <si>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</si>
  <si>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</si>
  <si>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</si>
  <si>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</si>
  <si>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</si>
  <si>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</si>
  <si>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</si>
  <si>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</si>
  <si>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</si>
  <si>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</si>
  <si>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</si>
  <si>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</si>
  <si>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</si>
  <si>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</si>
  <si>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</si>
  <si>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</si>
  <si>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</si>
  <si>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</si>
  <si>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</si>
  <si>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</si>
  <si>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</si>
  <si>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</si>
  <si>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</si>
  <si>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</si>
  <si>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</si>
  <si>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</si>
  <si>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</si>
  <si>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</si>
  <si>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</si>
  <si>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</si>
  <si>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</si>
  <si>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</si>
  <si>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</si>
  <si>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</si>
  <si>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</si>
  <si>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</si>
  <si>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</si>
  <si>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</si>
  <si>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</si>
  <si>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</si>
  <si>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</si>
  <si>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</si>
  <si>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</si>
  <si>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</si>
  <si>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</si>
  <si>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</si>
  <si>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</si>
  <si>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</si>
  <si>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</si>
  <si>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</si>
  <si>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</si>
  <si>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</si>
  <si>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</si>
  <si>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</si>
  <si>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</si>
  <si>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</si>
  <si>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</si>
  <si>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</si>
  <si>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</si>
  <si>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</si>
  <si>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</si>
  <si>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</si>
  <si>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</si>
  <si>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</si>
  <si>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</si>
  <si>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</si>
  <si>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</si>
  <si>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</si>
  <si>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</si>
  <si>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</si>
  <si>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</si>
  <si>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</si>
  <si>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</si>
  <si>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</si>
  <si>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</si>
  <si>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</si>
  <si>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</si>
  <si>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</si>
  <si>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</si>
  <si>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</si>
  <si>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</si>
  <si>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</si>
  <si>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</si>
  <si>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</si>
  <si>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</si>
  <si>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</si>
  <si>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</si>
  <si>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</si>
  <si>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</si>
  <si>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</si>
  <si>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</si>
  <si>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</si>
  <si>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</si>
  <si>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</si>
  <si>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</si>
  <si>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</si>
  <si>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</si>
  <si>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</si>
  <si>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</si>
  <si>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</si>
  <si>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</si>
  <si>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</si>
  <si>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</si>
  <si>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</si>
  <si>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</si>
  <si>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</si>
  <si>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</si>
  <si>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</si>
  <si>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</si>
  <si>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</si>
  <si>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</si>
  <si>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</si>
  <si>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</si>
  <si>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</si>
  <si>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</si>
  <si>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</si>
  <si>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</si>
  <si>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</si>
  <si>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</si>
  <si>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</si>
  <si>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</si>
  <si>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</si>
  <si>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</si>
  <si>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</si>
  <si>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</si>
  <si>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</si>
  <si>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</si>
  <si>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</si>
  <si>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</si>
  <si>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</si>
  <si>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</si>
  <si>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</si>
  <si>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</si>
  <si>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</si>
  <si>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</si>
  <si>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</si>
  <si>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</si>
  <si>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</si>
  <si>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</si>
  <si>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</si>
  <si>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</si>
  <si>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</si>
  <si>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</si>
  <si>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</si>
  <si>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</si>
  <si>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</si>
  <si>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</si>
  <si>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</si>
  <si>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</si>
  <si>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</si>
  <si>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</si>
  <si>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</si>
  <si>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</si>
  <si>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</si>
  <si>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</si>
  <si>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</si>
  <si>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</si>
  <si>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</si>
  <si>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</si>
  <si>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</si>
  <si>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</si>
  <si>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</si>
  <si>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</si>
  <si>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</si>
  <si>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</si>
  <si>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</si>
  <si>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</si>
  <si>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</si>
  <si>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</si>
  <si>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</si>
  <si>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</si>
  <si>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</si>
  <si>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</si>
  <si>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</si>
  <si>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</si>
  <si>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</si>
  <si>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</si>
  <si>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</si>
  <si>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</si>
  <si>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</si>
  <si>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</si>
  <si>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</si>
  <si>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</si>
  <si>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</si>
  <si>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</si>
  <si>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</si>
  <si>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</si>
  <si>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</si>
  <si>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</si>
  <si>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</si>
  <si>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</si>
  <si>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</si>
  <si>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</si>
  <si>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</si>
  <si>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</si>
  <si>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</si>
  <si>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</si>
  <si>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</si>
  <si>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</si>
  <si>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</si>
  <si>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</si>
  <si>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</si>
  <si>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</si>
  <si>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</si>
  <si>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</si>
  <si>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</si>
  <si>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</si>
  <si>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</si>
  <si>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</si>
  <si>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</si>
  <si>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</si>
  <si>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</si>
  <si>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</si>
  <si>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</si>
  <si>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</si>
  <si>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</si>
  <si>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</si>
  <si>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</si>
  <si>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</si>
  <si>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</si>
  <si>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</si>
  <si>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</si>
  <si>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</si>
  <si>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</si>
  <si>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</si>
  <si>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</si>
  <si>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</si>
  <si>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</si>
  <si>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</si>
  <si>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</si>
  <si>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</si>
  <si>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</si>
  <si>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</si>
  <si>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</si>
  <si>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</si>
  <si>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</si>
  <si>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</si>
  <si>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</si>
  <si>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</si>
  <si>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</si>
  <si>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</si>
  <si>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</si>
  <si>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</si>
  <si>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</si>
  <si>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</si>
  <si>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</si>
  <si>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</si>
  <si>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</si>
  <si>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</si>
  <si>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</si>
  <si>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</si>
  <si>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</si>
  <si>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</si>
  <si>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</si>
  <si>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</si>
  <si>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</si>
  <si>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</si>
  <si>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</si>
  <si>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</si>
  <si>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</si>
  <si>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</si>
  <si>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</si>
  <si>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</si>
  <si>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</si>
  <si>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</si>
  <si>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</si>
  <si>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</si>
  <si>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</si>
  <si>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</si>
  <si>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</si>
  <si>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</si>
  <si>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</si>
  <si>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</si>
  <si>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</si>
  <si>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</si>
  <si>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</si>
  <si>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</si>
  <si>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</si>
  <si>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</si>
  <si>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</si>
  <si>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</si>
  <si>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</si>
  <si>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</si>
  <si>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</si>
  <si>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</si>
  <si>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</si>
  <si>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</si>
  <si>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</si>
  <si>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</si>
  <si>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</si>
  <si>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</si>
  <si>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</si>
  <si>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</si>
  <si>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</si>
  <si>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</si>
  <si>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</si>
  <si>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</si>
  <si>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</si>
  <si>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</si>
  <si>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</si>
  <si>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</si>
  <si>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</si>
  <si>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</si>
  <si>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</si>
  <si>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</si>
  <si>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</si>
  <si>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</si>
  <si>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</si>
  <si>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</si>
  <si>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</si>
  <si>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</si>
  <si>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</si>
  <si>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</si>
  <si>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</si>
  <si>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</si>
  <si>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</si>
  <si>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</si>
  <si>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</si>
  <si>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</si>
  <si>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</si>
  <si>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</si>
  <si>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</si>
  <si>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</si>
  <si>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</si>
  <si>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</si>
  <si>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</si>
  <si>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</si>
  <si>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</si>
  <si>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</si>
  <si>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</si>
  <si>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</si>
  <si>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</si>
  <si>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</si>
  <si>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</si>
  <si>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</si>
  <si>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</si>
  <si>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</si>
  <si>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</si>
  <si>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</si>
  <si>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</si>
  <si>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</si>
  <si>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</si>
  <si>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</si>
  <si>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</si>
  <si>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</si>
  <si>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</si>
  <si>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</si>
  <si>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</si>
  <si>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</si>
  <si>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</si>
  <si>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</si>
  <si>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</si>
  <si>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</si>
  <si>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</si>
  <si>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</si>
  <si>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</si>
  <si>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</si>
  <si>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</si>
  <si>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</si>
  <si>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</si>
  <si>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</si>
  <si>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</si>
  <si>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</si>
  <si>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</si>
  <si>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</si>
  <si>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</si>
  <si>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</si>
  <si>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</si>
  <si>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</si>
  <si>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</si>
  <si>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</si>
  <si>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</si>
  <si>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</si>
  <si>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</si>
  <si>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</si>
  <si>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</si>
  <si>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</si>
  <si>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</si>
  <si>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</si>
  <si>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</si>
  <si>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</si>
  <si>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</si>
  <si>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</si>
  <si>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</si>
  <si>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</si>
  <si>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</si>
  <si>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</si>
  <si>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</si>
  <si>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</si>
  <si>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</si>
  <si>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</si>
  <si>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</si>
  <si>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</si>
  <si>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</si>
  <si>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</si>
  <si>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</si>
  <si>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</si>
  <si>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</si>
  <si>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</si>
  <si>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</si>
  <si>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</si>
  <si>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</si>
  <si>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</si>
  <si>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</si>
  <si>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</si>
  <si>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</si>
  <si>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</si>
  <si>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</si>
  <si>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</si>
  <si>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</si>
  <si>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</si>
  <si>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</si>
  <si>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</si>
  <si>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</si>
  <si>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</si>
  <si>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</si>
  <si>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</si>
  <si>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</si>
  <si>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</si>
  <si>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</si>
  <si>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</si>
  <si>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</si>
  <si>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</si>
  <si>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</si>
  <si>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</si>
  <si>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</si>
  <si>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</si>
  <si>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</si>
  <si>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</si>
  <si>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</si>
  <si>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</si>
  <si>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</si>
  <si>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</si>
  <si>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</si>
  <si>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</si>
  <si>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</si>
  <si>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</si>
  <si>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</si>
  <si>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</si>
  <si>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</si>
  <si>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</si>
  <si>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</si>
  <si>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</si>
  <si>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</si>
  <si>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</si>
  <si>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</si>
  <si>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</si>
  <si>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</si>
  <si>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</si>
  <si>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</si>
  <si>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</si>
  <si>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</si>
  <si>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</si>
  <si>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</si>
  <si>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</si>
  <si>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</si>
  <si>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</si>
  <si>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</si>
  <si>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</si>
  <si>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</si>
  <si>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</si>
  <si>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</si>
  <si>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</si>
  <si>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</si>
  <si>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</si>
  <si>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</si>
  <si>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</si>
  <si>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</si>
  <si>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</si>
  <si>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</si>
  <si>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</si>
  <si>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</si>
  <si>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</si>
  <si>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</si>
  <si>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</si>
  <si>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</si>
  <si>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</si>
  <si>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</si>
  <si>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</si>
  <si>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</si>
  <si>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</si>
  <si>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</si>
  <si>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</si>
  <si>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</si>
  <si>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</si>
  <si>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</si>
  <si>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</si>
  <si>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</si>
  <si>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</si>
  <si>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</si>
  <si>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</si>
  <si>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</si>
  <si>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</si>
  <si>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</si>
  <si>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</si>
  <si>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</si>
  <si>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</si>
  <si>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</si>
  <si>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</si>
  <si>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</si>
  <si>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</si>
  <si>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</si>
  <si>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</si>
  <si>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</si>
  <si>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</si>
  <si>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</si>
  <si>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</si>
  <si>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</si>
  <si>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</si>
  <si>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</si>
  <si>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</si>
  <si>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</si>
  <si>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</si>
  <si>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</si>
  <si>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</si>
  <si>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</si>
  <si>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</si>
  <si>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</si>
  <si>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</si>
  <si>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</si>
  <si>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</si>
  <si>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</si>
  <si>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</si>
  <si>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</si>
  <si>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</si>
  <si>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</si>
  <si>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</si>
  <si>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</si>
  <si>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</si>
  <si>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</si>
  <si>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</si>
  <si>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</si>
  <si>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</si>
  <si>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</si>
  <si>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</si>
  <si>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</si>
  <si>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</si>
  <si>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</si>
  <si>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</si>
  <si>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</si>
  <si>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</si>
  <si>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</si>
  <si>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</si>
  <si>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</si>
  <si>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</si>
  <si>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</si>
  <si>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</si>
  <si>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</si>
  <si>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</si>
  <si>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</si>
  <si>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</si>
  <si>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</si>
  <si>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</si>
  <si>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</si>
  <si>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</si>
  <si>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</si>
  <si>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</si>
  <si>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</si>
  <si>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</si>
  <si>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</si>
  <si>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</si>
  <si>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</si>
  <si>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</si>
  <si>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</si>
  <si>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</si>
  <si>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</si>
  <si>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</si>
  <si>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</si>
  <si>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</si>
  <si>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</si>
  <si>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</si>
  <si>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</si>
  <si>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</si>
  <si>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</si>
  <si>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</si>
  <si>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</si>
  <si>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</si>
  <si>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</si>
  <si>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</si>
  <si>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</si>
  <si>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</si>
  <si>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</si>
  <si>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</si>
  <si>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</si>
  <si>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</si>
  <si>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</si>
  <si>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</si>
  <si>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</si>
  <si>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</si>
  <si>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</si>
  <si>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</si>
  <si>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</si>
  <si>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</si>
  <si>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</si>
  <si>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</si>
  <si>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</si>
  <si>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</si>
  <si>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</si>
  <si>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</si>
  <si>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</si>
  <si>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</si>
  <si>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</si>
  <si>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</si>
  <si>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</si>
  <si>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</si>
  <si>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</si>
  <si>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</si>
  <si>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</si>
  <si>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</si>
  <si>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</si>
  <si>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</si>
  <si>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</si>
  <si>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</si>
  <si>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</si>
  <si>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</si>
  <si>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</si>
  <si>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</si>
  <si>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</si>
  <si>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</si>
  <si>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</si>
  <si>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</si>
  <si>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</si>
  <si>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</si>
  <si>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</si>
  <si>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</si>
  <si>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</si>
  <si>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</si>
  <si>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</si>
  <si>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</si>
  <si>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</si>
  <si>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</si>
  <si>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</si>
  <si>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</si>
  <si>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</si>
  <si>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</si>
  <si>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</si>
  <si>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</si>
  <si>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</si>
  <si>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</si>
  <si>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</si>
  <si>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</si>
  <si>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</si>
  <si>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</si>
  <si>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</si>
  <si>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</si>
  <si>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</si>
  <si>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</si>
  <si>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</si>
  <si>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</si>
  <si>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</si>
  <si>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</si>
  <si>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</si>
  <si>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</si>
  <si>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</si>
  <si>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</si>
  <si>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</si>
  <si>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</si>
  <si>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</si>
  <si>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</si>
  <si>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</si>
  <si>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</si>
  <si>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</si>
  <si>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</si>
  <si>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</si>
  <si>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</si>
  <si>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</si>
  <si>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</si>
  <si>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</si>
  <si>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</si>
  <si>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</si>
  <si>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</si>
  <si>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</si>
  <si>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</si>
  <si>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</si>
  <si>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</si>
  <si>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</si>
  <si>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</si>
  <si>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</si>
  <si>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</si>
  <si>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</si>
  <si>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</si>
  <si>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</si>
  <si>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</si>
  <si>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</si>
  <si>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</si>
  <si>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</si>
  <si>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</si>
  <si>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</si>
  <si>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</si>
  <si>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</si>
  <si>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</si>
  <si>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</si>
  <si>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</si>
  <si>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</si>
  <si>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</si>
  <si>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</si>
  <si>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</si>
  <si>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</si>
  <si>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</si>
  <si>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</si>
  <si>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</si>
  <si>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</si>
  <si>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</si>
  <si>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</si>
  <si>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</si>
  <si>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</si>
  <si>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</si>
  <si>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</si>
  <si>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</si>
  <si>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</si>
  <si>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</si>
  <si>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</si>
  <si>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</si>
  <si>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</si>
  <si>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</si>
  <si>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</si>
  <si>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</si>
  <si>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</si>
  <si>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</si>
  <si>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</si>
  <si>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</si>
  <si>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</si>
  <si>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</si>
  <si>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</si>
  <si>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</si>
  <si>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</si>
  <si>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</si>
  <si>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</si>
  <si>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</si>
  <si>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</si>
  <si>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</si>
  <si>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</si>
  <si>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</si>
  <si>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</si>
  <si>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</si>
  <si>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</si>
  <si>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</si>
  <si>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</si>
  <si>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</si>
  <si>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</si>
  <si>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</si>
  <si>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</si>
  <si>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</si>
  <si>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</si>
  <si>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</si>
  <si>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</si>
  <si>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</si>
  <si>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</si>
  <si>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</si>
  <si>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</si>
  <si>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</si>
  <si>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</si>
  <si>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</si>
  <si>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</si>
  <si>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</si>
  <si>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</si>
  <si>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</si>
  <si>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</si>
  <si>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</si>
  <si>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</si>
  <si>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</si>
  <si>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</si>
  <si>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</si>
  <si>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</si>
  <si>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</si>
  <si>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</si>
  <si>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</si>
  <si>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</si>
  <si>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</si>
  <si>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</si>
  <si>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</si>
  <si>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</si>
  <si>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</si>
  <si>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</si>
  <si>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</si>
  <si>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</si>
  <si>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</si>
  <si>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</si>
  <si>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</si>
  <si>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</si>
  <si>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</si>
  <si>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</si>
  <si>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</si>
  <si>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</si>
  <si>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</si>
  <si>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</si>
  <si>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</si>
  <si>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</si>
  <si>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</si>
  <si>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</si>
  <si>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</si>
  <si>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</si>
  <si>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</si>
  <si>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</si>
  <si>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</si>
  <si>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</si>
  <si>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</si>
  <si>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</si>
  <si>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</si>
  <si>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</si>
  <si>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</si>
  <si>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</si>
  <si>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</si>
  <si>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</si>
  <si>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</si>
  <si>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</si>
  <si>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</si>
  <si>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</si>
  <si>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</si>
  <si>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</si>
  <si>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</si>
  <si>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</si>
  <si>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</si>
  <si>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</si>
  <si>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</si>
  <si>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</si>
  <si>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</si>
  <si>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</si>
  <si>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</si>
  <si>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</si>
  <si>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</si>
  <si>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</si>
  <si>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</si>
  <si>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</si>
  <si>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</si>
  <si>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</si>
  <si>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</si>
  <si>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</si>
  <si>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</si>
  <si>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</si>
  <si>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</si>
  <si>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</si>
  <si>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</si>
  <si>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</si>
  <si>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</si>
  <si>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</si>
  <si>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</si>
  <si>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</si>
  <si>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</si>
  <si>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</si>
  <si>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</si>
  <si>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</si>
  <si>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</si>
  <si>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</si>
  <si>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</si>
  <si>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</si>
  <si>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</si>
  <si>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</si>
  <si>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</si>
  <si>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</si>
  <si>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</si>
  <si>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</si>
  <si>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</si>
  <si>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</si>
  <si>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</si>
  <si>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</si>
  <si>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</si>
  <si>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</si>
  <si>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</si>
  <si>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</si>
  <si>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</si>
  <si>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</si>
  <si>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</si>
  <si>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</si>
  <si>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</si>
  <si>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</si>
  <si>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</si>
  <si>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</si>
  <si>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</si>
  <si>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</si>
  <si>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</si>
  <si>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</si>
  <si>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</si>
  <si>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</si>
  <si>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</si>
  <si>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</si>
  <si>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</si>
  <si>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</si>
  <si>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</si>
  <si>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</si>
  <si>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</si>
  <si>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</si>
  <si>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</si>
  <si>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</si>
  <si>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</si>
  <si>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</si>
  <si>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</si>
  <si>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</si>
  <si>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</si>
  <si>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</si>
  <si>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</si>
  <si>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</si>
  <si>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</si>
  <si>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</si>
  <si>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</si>
  <si>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</si>
  <si>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</si>
  <si>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</si>
  <si>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</si>
  <si>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</si>
  <si>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</si>
  <si>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</si>
  <si>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</si>
  <si>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</si>
  <si>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</si>
  <si>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</si>
  <si>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</si>
  <si>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</si>
  <si>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</si>
  <si>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</si>
  <si>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</si>
  <si>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</si>
  <si>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</si>
  <si>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</si>
  <si>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</si>
  <si>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</si>
  <si>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</si>
  <si>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</si>
  <si>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</si>
  <si>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</si>
  <si>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</si>
  <si>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</si>
  <si>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</si>
  <si>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</si>
  <si>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</si>
  <si>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</si>
  <si>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</si>
  <si>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</si>
  <si>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</si>
  <si>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</si>
  <si>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</si>
  <si>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</si>
  <si>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</si>
  <si>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</si>
  <si>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</si>
  <si>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</si>
  <si>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</si>
  <si>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</si>
  <si>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</si>
  <si>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</si>
  <si>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</si>
  <si>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</si>
  <si>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</si>
  <si>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</si>
  <si>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</si>
  <si>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</si>
  <si>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</si>
  <si>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</si>
  <si>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</si>
  <si>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</si>
  <si>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</si>
  <si>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</si>
  <si>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</si>
  <si>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</si>
  <si>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</si>
  <si>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</si>
  <si>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</si>
  <si>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</si>
  <si>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</si>
  <si>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</si>
  <si>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</si>
  <si>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</si>
  <si>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</si>
  <si>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</si>
  <si>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</si>
  <si>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</si>
  <si>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</si>
  <si>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</si>
  <si>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</si>
  <si>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</si>
  <si>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</si>
  <si>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</si>
  <si>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</si>
  <si>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</si>
  <si>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</si>
  <si>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</si>
  <si>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</si>
  <si>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</si>
  <si>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</si>
  <si>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</si>
  <si>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</si>
  <si>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</si>
  <si>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</si>
  <si>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</si>
  <si>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</si>
  <si>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</si>
  <si>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</si>
  <si>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</si>
  <si>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</si>
  <si>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</si>
  <si>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</si>
  <si>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</si>
  <si>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</si>
  <si>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</si>
  <si>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</si>
  <si>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</si>
  <si>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</si>
  <si>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</si>
  <si>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</si>
  <si>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</si>
  <si>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</si>
  <si>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</si>
  <si>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</si>
  <si>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</si>
  <si>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</si>
  <si>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</si>
  <si>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</si>
  <si>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</si>
  <si>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</si>
  <si>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</si>
  <si>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</si>
  <si>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</si>
  <si>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</si>
  <si>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</si>
  <si>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</si>
  <si>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</si>
  <si>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</si>
  <si>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</si>
  <si>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</si>
  <si>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</si>
  <si>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</si>
  <si>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</si>
  <si>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</si>
  <si>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</si>
  <si>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</si>
  <si>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</si>
  <si>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</si>
  <si>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</si>
  <si>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</si>
  <si>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</si>
  <si>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</si>
  <si>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</si>
  <si>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</si>
  <si>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</si>
  <si>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</si>
  <si>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</si>
  <si>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</si>
  <si>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</si>
  <si>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</si>
  <si>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</si>
  <si>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</si>
  <si>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</si>
  <si>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</si>
  <si>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</si>
  <si>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</si>
  <si>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</si>
  <si>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</si>
  <si>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</si>
  <si>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</si>
  <si>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</si>
  <si>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</si>
  <si>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</si>
  <si>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</si>
  <si>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</si>
  <si>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</si>
  <si>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</si>
  <si>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</si>
  <si>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</si>
  <si>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</si>
  <si>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</si>
  <si>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</si>
  <si>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</si>
  <si>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</si>
  <si>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</si>
  <si>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</si>
  <si>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</si>
  <si>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</si>
  <si>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</si>
  <si>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</si>
  <si>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</si>
  <si>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</si>
  <si>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</si>
  <si>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</si>
  <si>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</si>
  <si>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</si>
  <si>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</si>
  <si>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</si>
  <si>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</si>
  <si>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</si>
  <si>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</si>
  <si>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</si>
  <si>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</si>
  <si>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</si>
  <si>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</si>
  <si>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</si>
  <si>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</si>
  <si>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</si>
  <si>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</si>
  <si>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</si>
  <si>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</si>
  <si>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</si>
  <si>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</si>
  <si>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</si>
  <si>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</si>
  <si>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</si>
  <si>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</si>
  <si>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</si>
  <si>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</si>
  <si>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</si>
  <si>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</si>
  <si>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</si>
  <si>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</si>
  <si>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</si>
  <si>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</si>
  <si>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</si>
  <si>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</si>
  <si>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</si>
  <si>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</si>
  <si>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</si>
  <si>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</si>
  <si>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</si>
  <si>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</si>
  <si>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</si>
  <si>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</si>
  <si>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</si>
  <si>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</si>
  <si>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</si>
  <si>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</si>
  <si>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</si>
  <si>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</si>
  <si>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</si>
  <si>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</si>
  <si>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</si>
  <si>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</si>
  <si>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</si>
  <si>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</si>
  <si>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</si>
  <si>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</si>
  <si>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</si>
  <si>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</si>
  <si>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</si>
  <si>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</si>
  <si>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</si>
  <si>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</si>
  <si>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</si>
  <si>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</si>
  <si>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</si>
  <si>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</si>
  <si>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</si>
  <si>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</si>
  <si>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</si>
  <si>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</si>
  <si>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</si>
  <si>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</si>
  <si>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</si>
  <si>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</si>
  <si>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</si>
  <si>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</si>
  <si>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</si>
  <si>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</si>
  <si>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</si>
  <si>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</si>
  <si>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</si>
  <si>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</si>
  <si>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</si>
  <si>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</si>
  <si>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</si>
  <si>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</si>
  <si>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</si>
  <si>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</si>
  <si>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</si>
  <si>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</si>
  <si>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</si>
  <si>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</si>
  <si>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</si>
  <si>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</si>
  <si>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</si>
  <si>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</si>
  <si>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</si>
  <si>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</si>
  <si>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</si>
  <si>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</si>
  <si>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</si>
  <si>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</si>
  <si>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</si>
  <si>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</si>
  <si>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</si>
  <si>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</si>
  <si>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</si>
  <si>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</si>
  <si>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</si>
  <si>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</si>
  <si>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</si>
  <si>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</si>
  <si>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</si>
  <si>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</si>
  <si>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</si>
  <si>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</si>
  <si>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</si>
  <si>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</si>
  <si>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</si>
  <si>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</si>
  <si>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</si>
  <si>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</si>
  <si>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</si>
  <si>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</si>
  <si>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</si>
  <si>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</si>
  <si>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</si>
  <si>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</si>
  <si>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</si>
  <si>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</si>
  <si>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</si>
  <si>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</si>
  <si>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</si>
  <si>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</si>
  <si>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</si>
  <si>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</si>
  <si>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</si>
  <si>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</si>
  <si>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</si>
  <si>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</si>
  <si>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</si>
  <si>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</si>
  <si>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</si>
  <si>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</si>
  <si>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</si>
  <si>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</si>
  <si>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</si>
  <si>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</si>
  <si>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</si>
  <si>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</si>
  <si>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</si>
  <si>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</si>
  <si>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</si>
  <si>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</si>
  <si>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</si>
  <si>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</si>
  <si>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</si>
  <si>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</si>
  <si>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</si>
  <si>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</si>
  <si>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</si>
  <si>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</si>
  <si>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</si>
  <si>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</si>
  <si>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</si>
  <si>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</si>
  <si>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</si>
  <si>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</si>
  <si>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</si>
  <si>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</si>
  <si>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</si>
  <si>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</si>
  <si>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</si>
  <si>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</si>
  <si>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</si>
  <si>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</si>
  <si>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</si>
  <si>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</si>
  <si>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</si>
  <si>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</si>
  <si>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</si>
  <si>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</si>
  <si>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</si>
  <si>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</si>
  <si>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</si>
  <si>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</si>
  <si>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</si>
  <si>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</si>
  <si>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</si>
  <si>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</si>
  <si>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</si>
  <si>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</si>
  <si>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</si>
  <si>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</si>
  <si>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</si>
  <si>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</si>
  <si>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</si>
  <si>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</si>
  <si>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</si>
  <si>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</si>
  <si>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</si>
  <si>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</si>
  <si>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</si>
  <si>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</si>
  <si>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</si>
  <si>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</si>
  <si>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</si>
  <si>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</si>
  <si>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</si>
  <si>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</si>
  <si>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</si>
  <si>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</si>
  <si>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</si>
  <si>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</si>
  <si>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</si>
  <si>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</si>
  <si>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</si>
  <si>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</si>
  <si>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</si>
  <si>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</si>
  <si>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</si>
  <si>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</si>
  <si>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</si>
  <si>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</si>
  <si>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</si>
  <si>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</si>
  <si>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</si>
  <si>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</si>
  <si>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</si>
  <si>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</si>
  <si>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</si>
  <si>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</si>
  <si>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</si>
  <si>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</si>
  <si>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</si>
  <si>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</si>
  <si>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</si>
  <si>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</si>
  <si>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</si>
  <si>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</si>
  <si>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</si>
  <si>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</si>
  <si>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</si>
  <si>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</si>
  <si>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</si>
  <si>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</si>
  <si>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</si>
  <si>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</si>
  <si>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</si>
  <si>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</si>
  <si>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</si>
  <si>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</si>
  <si>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</si>
  <si>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</si>
  <si>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</si>
  <si>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</si>
  <si>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</si>
  <si>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</si>
  <si>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</si>
  <si>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</si>
  <si>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</si>
  <si>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</si>
  <si>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</si>
  <si>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</si>
  <si>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</si>
  <si>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</si>
  <si>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</si>
  <si>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</si>
  <si>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</si>
  <si>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</si>
  <si>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</si>
  <si>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</si>
  <si>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</si>
  <si>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</si>
  <si>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</si>
  <si>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</si>
  <si>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</si>
  <si>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</si>
  <si>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</si>
  <si>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</si>
  <si>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</si>
  <si>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</si>
  <si>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</si>
  <si>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</si>
  <si>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</si>
  <si>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</si>
  <si>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</si>
  <si>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</si>
  <si>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</si>
  <si>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</si>
  <si>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</si>
  <si>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</si>
  <si>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</si>
  <si>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</si>
  <si>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</si>
  <si>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</si>
  <si>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</si>
  <si>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</si>
  <si>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</si>
  <si>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</si>
  <si>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</si>
  <si>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</si>
  <si>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</si>
  <si>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</si>
  <si>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</si>
  <si>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</si>
  <si>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</si>
  <si>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</si>
  <si>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</si>
  <si>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</si>
  <si>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</si>
  <si>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</si>
  <si>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</si>
  <si>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</si>
  <si>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</si>
  <si>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</si>
  <si>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</si>
  <si>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</si>
  <si>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</si>
  <si>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</si>
  <si>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</si>
  <si>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</si>
  <si>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</si>
  <si>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</si>
  <si>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</si>
  <si>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</si>
  <si>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</si>
  <si>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</si>
  <si>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</si>
  <si>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</si>
  <si>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</si>
  <si>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</si>
  <si>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</si>
  <si>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</si>
  <si>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</si>
  <si>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</si>
  <si>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</si>
  <si>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</si>
  <si>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</si>
  <si>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</si>
  <si>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</si>
  <si>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</si>
  <si>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</si>
  <si>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</si>
  <si>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</si>
  <si>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</si>
  <si>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</si>
  <si>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</si>
  <si>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</si>
  <si>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</si>
  <si>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</si>
  <si>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</si>
  <si>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</si>
  <si>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</si>
  <si>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</si>
  <si>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</si>
  <si>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</si>
  <si>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</si>
  <si>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</si>
  <si>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</si>
  <si>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</si>
  <si>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</si>
  <si>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</si>
  <si>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</si>
  <si>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</si>
  <si>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</si>
  <si>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</si>
  <si>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</si>
  <si>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</si>
  <si>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</si>
  <si>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</si>
  <si>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</si>
  <si>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</si>
  <si>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</si>
  <si>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</si>
  <si>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</si>
  <si>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</si>
  <si>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</si>
  <si>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</si>
  <si>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</si>
  <si>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</si>
  <si>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</si>
  <si>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</si>
  <si>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</si>
  <si>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</si>
  <si>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</si>
  <si>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</si>
  <si>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</si>
  <si>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</si>
  <si>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</si>
  <si>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</si>
  <si>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</si>
  <si>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</si>
  <si>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</si>
  <si>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</si>
  <si>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</si>
  <si>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</si>
  <si>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</si>
  <si>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</si>
  <si>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</si>
  <si>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</si>
  <si>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</si>
  <si>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</si>
  <si>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</si>
  <si>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</si>
  <si>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</si>
  <si>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</si>
  <si>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</si>
  <si>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</si>
  <si>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</si>
  <si>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</si>
  <si>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</si>
  <si>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</si>
  <si>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</si>
  <si>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</si>
  <si>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</si>
  <si>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</si>
  <si>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</si>
  <si>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</si>
  <si>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</si>
  <si>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</si>
  <si>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</si>
  <si>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</si>
  <si>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</si>
  <si>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</si>
  <si>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</si>
  <si>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</si>
  <si>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</si>
  <si>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</si>
  <si>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</si>
  <si>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</si>
  <si>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</si>
  <si>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</si>
  <si>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</si>
  <si>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</si>
  <si>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</si>
  <si>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</si>
  <si>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</si>
  <si>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</si>
  <si>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</si>
  <si>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</si>
  <si>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</si>
  <si>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</si>
  <si>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</si>
  <si>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</si>
  <si>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</si>
  <si>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</si>
  <si>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</si>
  <si>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</si>
  <si>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</si>
  <si>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</si>
  <si>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</si>
  <si>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</si>
  <si>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</si>
  <si>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</si>
  <si>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</si>
  <si>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</si>
  <si>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</si>
  <si>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</si>
  <si>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</si>
  <si>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</si>
  <si>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</si>
  <si>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</si>
  <si>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</si>
  <si>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</si>
  <si>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</si>
  <si>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</si>
  <si>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</si>
  <si>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</si>
  <si>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</si>
  <si>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</si>
  <si>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</si>
  <si>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</si>
  <si>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</si>
  <si>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</si>
  <si>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</si>
  <si>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</si>
  <si>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</si>
  <si>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</si>
  <si>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</si>
  <si>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</si>
  <si>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</si>
  <si>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</si>
  <si>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</si>
  <si>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</si>
  <si>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</si>
  <si>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</si>
  <si>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</si>
  <si>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</si>
  <si>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</si>
  <si>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</si>
  <si>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</si>
  <si>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</si>
  <si>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</si>
  <si>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</si>
  <si>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</si>
  <si>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</si>
  <si>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</si>
  <si>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</si>
  <si>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</si>
  <si>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</si>
  <si>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</si>
  <si>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</si>
  <si>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</si>
  <si>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</si>
  <si>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</si>
  <si>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</si>
  <si>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</si>
  <si>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</si>
  <si>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</si>
  <si>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</si>
  <si>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</si>
  <si>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</si>
  <si>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</si>
  <si>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</si>
  <si>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</si>
  <si>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</si>
  <si>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</si>
  <si>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</si>
  <si>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</si>
  <si>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</si>
  <si>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</si>
  <si>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</si>
  <si>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</si>
  <si>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</si>
  <si>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</si>
  <si>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</si>
  <si>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</si>
  <si>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</si>
  <si>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</si>
  <si>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</si>
  <si>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</si>
  <si>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</si>
  <si>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</si>
  <si>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</si>
  <si>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</si>
  <si>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</si>
  <si>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</si>
  <si>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</si>
  <si>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</si>
  <si>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</si>
  <si>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</si>
  <si>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</si>
  <si>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</si>
  <si>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</si>
  <si>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</si>
  <si>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</si>
  <si>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</si>
  <si>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</si>
  <si>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</si>
  <si>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</si>
  <si>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</si>
  <si>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</si>
  <si>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</si>
  <si>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</si>
  <si>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</si>
  <si>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</si>
  <si>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</si>
  <si>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</si>
  <si>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</si>
  <si>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</si>
  <si>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</si>
  <si>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</si>
  <si>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</si>
  <si>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</si>
  <si>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</si>
  <si>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</si>
  <si>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</si>
  <si>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</si>
  <si>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</si>
  <si>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</si>
  <si>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</si>
  <si>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</si>
  <si>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</si>
  <si>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</si>
  <si>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</si>
  <si>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</si>
  <si>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</si>
  <si>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</si>
  <si>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</si>
  <si>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</si>
  <si>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</si>
  <si>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</si>
  <si>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</si>
  <si>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</si>
  <si>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</si>
  <si>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</si>
  <si>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</si>
  <si>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</si>
  <si>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</si>
  <si>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</si>
  <si>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</si>
  <si>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</si>
  <si>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</si>
  <si>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</si>
  <si>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</si>
  <si>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</si>
  <si>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</si>
  <si>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</si>
  <si>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</si>
  <si>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</si>
  <si>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</si>
  <si>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</si>
  <si>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</si>
  <si>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</si>
  <si>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</si>
  <si>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</si>
  <si>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</si>
  <si>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</si>
  <si>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</si>
  <si>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</si>
  <si>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</si>
  <si>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</si>
  <si>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</si>
  <si>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</si>
  <si>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</si>
  <si>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</si>
  <si>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</si>
  <si>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</si>
  <si>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</si>
  <si>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</si>
  <si>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</si>
  <si>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</si>
  <si>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</si>
  <si>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</si>
  <si>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</si>
  <si>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</si>
  <si>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</si>
  <si>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</si>
  <si>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</si>
  <si>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</si>
  <si>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</si>
  <si>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</si>
  <si>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</si>
  <si>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</si>
  <si>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</si>
  <si>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</si>
  <si>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</si>
  <si>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</si>
  <si>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</si>
  <si>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</si>
  <si>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</si>
  <si>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</si>
  <si>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</si>
  <si>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</si>
  <si>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</si>
  <si>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</si>
  <si>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</si>
  <si>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</si>
  <si>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</si>
  <si>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</si>
  <si>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</si>
  <si>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</si>
  <si>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</si>
  <si>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</si>
  <si>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</si>
  <si>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</si>
  <si>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</si>
  <si>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</si>
  <si>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</si>
  <si>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</si>
  <si>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</si>
  <si>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</si>
  <si>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</si>
  <si>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</si>
  <si>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</si>
  <si>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</si>
  <si>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</si>
  <si>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</si>
  <si>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</si>
  <si>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</si>
  <si>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</si>
  <si>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</si>
  <si>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</si>
  <si>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</si>
  <si>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</si>
  <si>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</si>
  <si>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</si>
  <si>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</si>
  <si>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</si>
  <si>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</si>
  <si>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</si>
  <si>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</si>
  <si>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</si>
  <si>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</si>
  <si>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</si>
  <si>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</si>
  <si>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</si>
  <si>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</si>
  <si>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</si>
  <si>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</si>
  <si>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</si>
  <si>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</si>
  <si>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</si>
  <si>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</si>
  <si>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</si>
  <si>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</si>
  <si>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</si>
  <si>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</si>
  <si>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</si>
  <si>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</si>
  <si>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</si>
  <si>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</si>
  <si>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</si>
  <si>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</si>
  <si>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</si>
  <si>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</si>
  <si>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</si>
  <si>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</si>
  <si>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</si>
  <si>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</si>
  <si>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</si>
  <si>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</si>
  <si>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</si>
  <si>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</si>
  <si>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</si>
  <si>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</si>
  <si>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</si>
  <si>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</si>
  <si>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</si>
  <si>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</si>
  <si>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</si>
  <si>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</si>
  <si>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</si>
  <si>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</si>
  <si>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</si>
  <si>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</si>
  <si>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</si>
  <si>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</si>
  <si>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</si>
  <si>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</si>
  <si>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</si>
  <si>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</si>
  <si>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</si>
  <si>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</si>
  <si>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</si>
  <si>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</si>
  <si>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</si>
  <si>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</si>
  <si>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</si>
  <si>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</si>
  <si>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</si>
  <si>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</si>
  <si>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</si>
  <si>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</si>
  <si>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</si>
  <si>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</si>
  <si>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</si>
  <si>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</si>
  <si>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</si>
  <si>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</si>
  <si>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</si>
  <si>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</si>
  <si>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</si>
  <si>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</si>
  <si>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</si>
  <si>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</si>
  <si>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</si>
  <si>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</si>
  <si>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</si>
  <si>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</si>
  <si>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</si>
  <si>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</si>
  <si>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</si>
  <si>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</si>
  <si>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</si>
  <si>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</si>
  <si>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</si>
  <si>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</si>
  <si>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</si>
  <si>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</si>
  <si>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</si>
  <si>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</si>
  <si>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</si>
  <si>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</si>
  <si>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</si>
  <si>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</si>
  <si>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</si>
  <si>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</si>
  <si>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</si>
  <si>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</si>
  <si>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</si>
  <si>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</si>
  <si>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</si>
  <si>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</si>
  <si>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</si>
  <si>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</si>
  <si>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</si>
  <si>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</si>
  <si>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</si>
  <si>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</si>
  <si>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</si>
  <si>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</si>
  <si>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</si>
  <si>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</si>
  <si>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</si>
  <si>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</si>
  <si>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</si>
  <si>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</si>
  <si>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</si>
  <si>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</si>
  <si>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</si>
  <si>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</si>
  <si>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</si>
  <si>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</si>
  <si>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</si>
  <si>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</si>
  <si>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</si>
  <si>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</si>
  <si>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</si>
  <si>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</si>
  <si>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</si>
  <si>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</si>
  <si>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</si>
  <si>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</si>
  <si>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</si>
  <si>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</si>
  <si>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</si>
  <si>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</si>
  <si>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</si>
  <si>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</si>
  <si>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</si>
  <si>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</si>
  <si>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</si>
  <si>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</si>
  <si>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</si>
  <si>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</si>
  <si>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</si>
  <si>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</si>
  <si>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</si>
  <si>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</si>
  <si>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</si>
  <si>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</si>
  <si>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</si>
  <si>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</si>
  <si>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</si>
  <si>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</si>
  <si>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</si>
  <si>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</si>
  <si>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</si>
  <si>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</si>
  <si>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</si>
  <si>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</si>
  <si>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</si>
  <si>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</si>
  <si>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</si>
  <si>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</si>
  <si>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</si>
  <si>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</si>
  <si>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</si>
  <si>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</si>
  <si>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</si>
  <si>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</si>
  <si>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</si>
  <si>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</si>
  <si>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</si>
  <si>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</si>
  <si>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</si>
  <si>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</si>
  <si>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</si>
  <si>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</si>
  <si>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</si>
  <si>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</si>
  <si>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</si>
  <si>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</si>
  <si>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</si>
  <si>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</si>
  <si>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</si>
  <si>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</si>
  <si>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</si>
  <si>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</si>
  <si>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</si>
  <si>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</si>
  <si>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</si>
  <si>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</si>
  <si>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</si>
  <si>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</si>
  <si>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</si>
  <si>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</si>
  <si>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</si>
  <si>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</si>
  <si>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</si>
  <si>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</si>
  <si>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</si>
  <si>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</si>
  <si>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</si>
  <si>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</si>
  <si>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</si>
  <si>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</si>
  <si>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</si>
  <si>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</si>
  <si>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</si>
  <si>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</si>
  <si>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</si>
  <si>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</si>
  <si>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</si>
  <si>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</si>
  <si>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</si>
  <si>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</si>
  <si>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</si>
  <si>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</si>
  <si>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</si>
  <si>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</si>
  <si>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</si>
  <si>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</si>
  <si>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</si>
  <si>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</si>
  <si>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</si>
  <si>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</si>
  <si>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</si>
  <si>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</si>
  <si>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</si>
  <si>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</si>
  <si>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</si>
  <si>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</si>
  <si>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</si>
  <si>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</si>
  <si>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</si>
  <si>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</si>
  <si>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</si>
  <si>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</si>
  <si>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</si>
  <si>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</si>
  <si>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</si>
  <si>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</si>
  <si>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</si>
  <si>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</si>
  <si>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</si>
  <si>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</si>
  <si>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</si>
  <si>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</si>
  <si>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</si>
  <si>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</si>
  <si>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</si>
  <si>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</si>
  <si>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</si>
  <si>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</si>
  <si>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</si>
  <si>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</si>
  <si>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</si>
  <si>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</si>
  <si>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</si>
  <si>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</si>
  <si>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</si>
  <si>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</si>
  <si>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</si>
  <si>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</si>
  <si>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</si>
  <si>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</si>
  <si>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</si>
  <si>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</si>
  <si>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</si>
  <si>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</si>
  <si>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</si>
  <si>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</si>
  <si>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</si>
  <si>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</si>
  <si>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</si>
  <si>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</si>
  <si>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</si>
  <si>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</si>
  <si>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</si>
  <si>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</si>
  <si>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</si>
  <si>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</si>
  <si>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</si>
  <si>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</si>
  <si>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</si>
  <si>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</si>
  <si>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</si>
  <si>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</si>
  <si>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</si>
  <si>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</si>
  <si>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</si>
  <si>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</si>
  <si>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</si>
  <si>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</si>
  <si>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</si>
  <si>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</si>
  <si>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</si>
  <si>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</si>
  <si>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</si>
  <si>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</si>
  <si>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</si>
  <si>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</si>
  <si>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</si>
  <si>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</si>
  <si>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</si>
  <si>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</si>
  <si>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</si>
  <si>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</si>
  <si>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</si>
  <si>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</si>
  <si>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</si>
  <si>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</si>
  <si>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</si>
  <si>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</si>
  <si>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</si>
  <si>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</si>
  <si>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</si>
  <si>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</si>
  <si>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</si>
  <si>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</si>
  <si>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</si>
  <si>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</si>
  <si>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</si>
  <si>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</si>
  <si>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</si>
  <si>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</si>
  <si>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</si>
  <si>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</si>
  <si>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</si>
  <si>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</si>
  <si>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</si>
  <si>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</si>
  <si>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</si>
  <si>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</si>
  <si>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</si>
  <si>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</si>
  <si>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</si>
  <si>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</si>
  <si>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</si>
  <si>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</si>
  <si>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</si>
  <si>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</si>
  <si>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</si>
  <si>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</si>
  <si>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</si>
  <si>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</si>
  <si>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</si>
  <si>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</si>
  <si>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</si>
  <si>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</si>
  <si>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</si>
  <si>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</si>
  <si>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</si>
  <si>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</si>
  <si>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</si>
  <si>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</si>
  <si>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</si>
  <si>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</si>
  <si>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</si>
  <si>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</si>
  <si>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</si>
  <si>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</si>
  <si>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</si>
  <si>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</si>
  <si>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</si>
  <si>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</si>
  <si>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</si>
  <si>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</si>
  <si>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</si>
  <si>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</si>
  <si>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</si>
  <si>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</si>
  <si>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</si>
  <si>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</si>
  <si>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</si>
  <si>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</si>
  <si>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</si>
  <si>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</si>
  <si>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</si>
  <si>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</si>
  <si>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</si>
  <si>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</si>
  <si>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</si>
  <si>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</si>
  <si>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</si>
  <si>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</si>
  <si>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</si>
  <si>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</si>
  <si>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</si>
  <si>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</si>
  <si>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</si>
  <si>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</si>
  <si>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</si>
  <si>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</si>
  <si>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</si>
  <si>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</si>
  <si>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</si>
  <si>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</si>
  <si>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</si>
  <si>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</si>
  <si>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</si>
  <si>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</si>
  <si>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</si>
  <si>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</si>
  <si>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</si>
  <si>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</si>
  <si>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</si>
  <si>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</si>
  <si>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</si>
  <si>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</si>
  <si>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</si>
  <si>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</si>
  <si>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</si>
  <si>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</si>
  <si>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</si>
  <si>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</si>
  <si>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</si>
  <si>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</si>
  <si>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</si>
  <si>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</si>
  <si>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</si>
  <si>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</si>
  <si>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</si>
  <si>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</si>
  <si>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</si>
  <si>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</si>
  <si>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</si>
  <si>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</si>
  <si>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</si>
  <si>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</si>
  <si>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</si>
  <si>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</si>
  <si>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</si>
  <si>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</si>
  <si>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</si>
  <si>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</si>
  <si>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</si>
  <si>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</si>
  <si>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</si>
  <si>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</si>
  <si>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</si>
  <si>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</si>
  <si>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</si>
  <si>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</si>
  <si>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</si>
  <si>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</si>
  <si>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</si>
  <si>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</si>
  <si>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</si>
  <si>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</si>
  <si>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</si>
  <si>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</si>
  <si>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</si>
  <si>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</si>
  <si>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</si>
  <si>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</si>
  <si>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</si>
  <si>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</si>
  <si>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</si>
  <si>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</si>
  <si>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</si>
  <si>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</si>
  <si>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</si>
  <si>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</si>
  <si>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</si>
  <si>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</si>
  <si>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</si>
  <si>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</si>
  <si>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</si>
  <si>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</si>
  <si>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</si>
  <si>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</si>
  <si>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</si>
  <si>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</si>
  <si>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</si>
  <si>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</si>
  <si>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</si>
  <si>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</si>
  <si>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</si>
  <si>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</si>
  <si>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</si>
  <si>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</si>
  <si>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</si>
  <si>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</si>
  <si>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</si>
  <si>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</si>
  <si>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</si>
  <si>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</si>
  <si>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</si>
  <si>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</si>
  <si>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</si>
  <si>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</si>
  <si>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</si>
  <si>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</si>
  <si>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</si>
  <si>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</si>
  <si>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</si>
  <si>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</si>
  <si>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</si>
  <si>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</si>
  <si>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</si>
  <si>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</si>
  <si>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</si>
  <si>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</si>
  <si>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</si>
  <si>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</si>
  <si>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</si>
  <si>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</si>
  <si>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</si>
  <si>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</si>
  <si>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</si>
  <si>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</si>
  <si>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</si>
  <si>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</si>
  <si>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</si>
  <si>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</si>
  <si>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</si>
  <si>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</si>
  <si>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</si>
  <si>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</si>
  <si>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</si>
  <si>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</si>
  <si>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</si>
  <si>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</si>
  <si>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</si>
  <si>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</si>
  <si>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</si>
  <si>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</si>
  <si>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</si>
  <si>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</si>
  <si>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</si>
  <si>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</si>
  <si>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</si>
  <si>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</si>
  <si>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</si>
  <si>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</si>
  <si>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</si>
  <si>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</si>
  <si>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</si>
  <si>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</si>
  <si>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</si>
  <si>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</si>
  <si>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</si>
  <si>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</si>
  <si>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</si>
  <si>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</si>
  <si>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</si>
  <si>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</si>
  <si>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</si>
  <si>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</si>
  <si>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</si>
  <si>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</si>
  <si>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</si>
  <si>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</si>
  <si>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</si>
  <si>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</si>
  <si>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</si>
  <si>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</si>
  <si>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</si>
  <si>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</si>
  <si>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</si>
  <si>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</si>
  <si>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</si>
  <si>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</si>
  <si>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</si>
  <si>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</si>
  <si>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</si>
  <si>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</si>
  <si>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</si>
  <si>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</si>
  <si>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</si>
  <si>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</si>
  <si>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</si>
  <si>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</si>
  <si>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</si>
  <si>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</si>
  <si>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</si>
  <si>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</si>
  <si>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</si>
  <si>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</si>
  <si>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</si>
  <si>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</si>
  <si>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</si>
  <si>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</si>
  <si>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</si>
  <si>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</si>
  <si>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</si>
  <si>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</si>
  <si>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</si>
  <si>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</si>
  <si>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</si>
  <si>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</si>
  <si>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</si>
  <si>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</si>
  <si>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</si>
  <si>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</si>
  <si>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</si>
  <si>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</si>
  <si>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</si>
  <si>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</si>
  <si>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</si>
  <si>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</si>
  <si>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</si>
  <si>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</si>
  <si>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</si>
  <si>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</si>
  <si>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</si>
  <si>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</si>
  <si>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</si>
  <si>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</si>
  <si>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</si>
  <si>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</si>
  <si>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</si>
  <si>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</si>
  <si>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</si>
  <si>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</si>
  <si>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</si>
  <si>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</si>
  <si>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</si>
  <si>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</si>
  <si>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</si>
  <si>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</si>
  <si>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</si>
  <si>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</si>
  <si>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</si>
  <si>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</si>
  <si>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</si>
  <si>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</si>
  <si>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</si>
  <si>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</si>
  <si>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</si>
  <si>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</si>
  <si>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</si>
  <si>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</si>
  <si>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</si>
  <si>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</si>
  <si>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</si>
  <si>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</si>
  <si>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</si>
  <si>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</si>
  <si>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</si>
  <si>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</si>
  <si>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</si>
  <si>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</si>
  <si>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</si>
  <si>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</si>
  <si>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</si>
  <si>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</si>
  <si>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</si>
  <si>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</si>
  <si>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</si>
  <si>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</si>
  <si>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</si>
  <si>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</si>
  <si>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</si>
  <si>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</si>
  <si>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</si>
  <si>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</si>
  <si>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</si>
  <si>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</si>
  <si>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</si>
  <si>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</si>
  <si>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</si>
  <si>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</si>
  <si>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</si>
  <si>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</si>
  <si>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</si>
  <si>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</si>
  <si>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</si>
  <si>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</si>
  <si>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</si>
  <si>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</si>
  <si>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</si>
  <si>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</si>
  <si>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</si>
  <si>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</si>
  <si>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</si>
  <si>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</si>
  <si>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</si>
  <si>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</si>
  <si>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</si>
  <si>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</si>
  <si>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</si>
  <si>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</si>
  <si>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</si>
  <si>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</si>
  <si>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</si>
  <si>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</si>
  <si>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</si>
  <si>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</si>
  <si>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</si>
  <si>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</si>
  <si>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</si>
  <si>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</si>
  <si>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</si>
  <si>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</si>
  <si>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</si>
  <si>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</si>
  <si>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</si>
  <si>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</si>
  <si>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</si>
  <si>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</si>
  <si>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</si>
  <si>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</si>
  <si>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</si>
  <si>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</si>
  <si>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</si>
  <si>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</si>
  <si>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</si>
  <si>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</si>
  <si>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</si>
  <si>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</si>
  <si>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</si>
  <si>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</si>
  <si>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</si>
  <si>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</si>
  <si>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</si>
  <si>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</si>
  <si>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</si>
  <si>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</si>
  <si>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</si>
  <si>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</si>
  <si>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</si>
  <si>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</si>
  <si>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</si>
  <si>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</si>
  <si>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</si>
  <si>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</si>
  <si>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</si>
  <si>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</si>
  <si>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</si>
  <si>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</si>
  <si>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</si>
  <si>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</si>
  <si>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</si>
  <si>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</si>
  <si>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</si>
  <si>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</si>
  <si>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</si>
  <si>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</si>
  <si>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</si>
  <si>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</si>
  <si>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</si>
  <si>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</si>
  <si>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</si>
  <si>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</si>
  <si>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</si>
  <si>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</si>
  <si>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</si>
  <si>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</si>
  <si>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</si>
  <si>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</si>
  <si>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</si>
  <si>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</si>
  <si>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</si>
  <si>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</si>
  <si>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</si>
  <si>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</si>
  <si>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</si>
  <si>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</si>
  <si>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</si>
  <si>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</si>
  <si>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</si>
  <si>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</si>
  <si>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</si>
  <si>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</si>
  <si>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</si>
  <si>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</si>
  <si>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</si>
  <si>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</si>
  <si>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</si>
  <si>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</si>
  <si>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</si>
  <si>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</si>
  <si>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</si>
  <si>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</si>
  <si>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</si>
  <si>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</si>
  <si>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</si>
  <si>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</si>
  <si>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</si>
  <si>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</si>
  <si>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</si>
  <si>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</si>
  <si>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</si>
  <si>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</si>
  <si>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</si>
  <si>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</si>
  <si>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</si>
  <si>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</si>
  <si>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</si>
  <si>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</si>
  <si>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</si>
  <si>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</si>
  <si>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</si>
  <si>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</si>
  <si>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</si>
  <si>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</si>
  <si>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</si>
  <si>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</si>
  <si>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</si>
  <si>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</si>
  <si>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</si>
  <si>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</si>
  <si>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</si>
  <si>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</si>
  <si>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</si>
  <si>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</si>
  <si>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</si>
  <si>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</si>
  <si>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</si>
  <si>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</si>
  <si>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</si>
  <si>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</si>
  <si>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</si>
  <si>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</si>
  <si>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</si>
  <si>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</si>
  <si>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</si>
  <si>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</si>
  <si>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</si>
  <si>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</si>
  <si>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</si>
  <si>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</si>
  <si>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</si>
  <si>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</si>
  <si>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</si>
  <si>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</si>
  <si>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</si>
  <si>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</si>
  <si>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</si>
  <si>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</si>
  <si>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</si>
  <si>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</si>
  <si>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</si>
  <si>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</si>
  <si>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</si>
  <si>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</si>
  <si>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</si>
  <si>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</si>
  <si>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</si>
  <si>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</si>
  <si>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</si>
  <si>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</si>
  <si>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</si>
  <si>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</si>
  <si>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</si>
  <si>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</si>
  <si>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</si>
  <si>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</si>
  <si>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</si>
  <si>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</si>
  <si>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</si>
  <si>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</si>
  <si>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</si>
  <si>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</si>
  <si>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</si>
  <si>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</si>
  <si>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</si>
  <si>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</si>
  <si>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</si>
  <si>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</si>
  <si>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</si>
  <si>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</si>
  <si>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</si>
  <si>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</si>
  <si>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</si>
  <si>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</si>
  <si>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</si>
  <si>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</si>
  <si>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</si>
  <si>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</si>
  <si>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</si>
  <si>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</si>
  <si>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</si>
  <si>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</si>
  <si>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</si>
  <si>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</si>
  <si>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</si>
  <si>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</si>
  <si>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</si>
  <si>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</si>
  <si>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</si>
  <si>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</si>
  <si>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</si>
  <si>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</si>
  <si>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</si>
  <si>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</si>
  <si>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</si>
  <si>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</si>
  <si>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</si>
  <si>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</si>
  <si>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</si>
  <si>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</si>
  <si>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</si>
  <si>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</si>
  <si>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</si>
  <si>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</si>
  <si>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</si>
  <si>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</si>
  <si>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</si>
  <si>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</si>
  <si>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</si>
  <si>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</si>
  <si>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</si>
  <si>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</si>
  <si>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</si>
  <si>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</si>
  <si>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</si>
  <si>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</si>
  <si>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</si>
  <si>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</si>
  <si>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</si>
  <si>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</si>
  <si>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</si>
  <si>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</si>
  <si>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</si>
  <si>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</si>
  <si>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</si>
  <si>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</si>
  <si>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</si>
  <si>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</si>
  <si>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</si>
  <si>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</si>
  <si>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</si>
  <si>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</si>
  <si>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</si>
  <si>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</si>
  <si>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</si>
  <si>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</si>
  <si>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</si>
  <si>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</si>
  <si>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</si>
  <si>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</si>
  <si>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</si>
  <si>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</si>
  <si>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</si>
  <si>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</si>
  <si>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</si>
  <si>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</si>
  <si>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</si>
  <si>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</si>
  <si>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</si>
  <si>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</si>
  <si>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</si>
  <si>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</si>
  <si>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</si>
  <si>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</si>
  <si>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</si>
  <si>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</si>
  <si>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</si>
  <si>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</si>
  <si>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</si>
  <si>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</si>
  <si>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</si>
  <si>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</si>
  <si>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</si>
  <si>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</si>
  <si>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</si>
  <si>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</si>
  <si>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</si>
  <si>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</si>
  <si>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</si>
  <si>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</si>
  <si>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</si>
  <si>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</si>
  <si>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</si>
  <si>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</si>
  <si>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</si>
  <si>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</si>
  <si>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</si>
  <si>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</si>
  <si>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</si>
  <si>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</si>
  <si>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</si>
  <si>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</si>
  <si>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</si>
  <si>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</si>
  <si>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</si>
  <si>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</si>
  <si>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</si>
  <si>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</si>
  <si>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</si>
  <si>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</si>
  <si>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</si>
  <si>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</si>
  <si>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</si>
  <si>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</si>
  <si>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</si>
  <si>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</si>
  <si>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</si>
  <si>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</si>
  <si>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</si>
  <si>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</si>
  <si>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</si>
  <si>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</si>
  <si>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</si>
  <si>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</si>
  <si>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</si>
  <si>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</si>
  <si>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</si>
  <si>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</si>
  <si>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</si>
  <si>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</si>
  <si>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</si>
  <si>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</si>
  <si>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</si>
  <si>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</si>
  <si>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</si>
  <si>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</si>
  <si>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</si>
  <si>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</si>
  <si>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</si>
  <si>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</si>
  <si>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</si>
  <si>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</si>
  <si>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</si>
  <si>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</si>
  <si>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</si>
  <si>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</si>
  <si>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</si>
  <si>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</si>
  <si>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</si>
  <si>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</si>
  <si>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</si>
  <si>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</si>
  <si>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</si>
  <si>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</si>
  <si>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</si>
  <si>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</si>
  <si>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</si>
  <si>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</si>
  <si>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</si>
  <si>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</si>
  <si>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</si>
  <si>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</si>
  <si>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</si>
  <si>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</si>
  <si>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</si>
  <si>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</si>
  <si>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</si>
  <si>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</si>
  <si>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</si>
  <si>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</si>
  <si>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</si>
  <si>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</si>
  <si>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</si>
  <si>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</si>
  <si>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</si>
  <si>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</si>
  <si>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</si>
  <si>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</si>
  <si>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</si>
  <si>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</si>
  <si>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</si>
  <si>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</si>
  <si>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</si>
  <si>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</si>
  <si>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</si>
  <si>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</si>
  <si>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</si>
  <si>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</si>
  <si>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</si>
  <si>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</si>
  <si>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</si>
  <si>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</si>
  <si>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</si>
  <si>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</si>
  <si>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</si>
  <si>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</si>
  <si>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</si>
  <si>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</si>
  <si>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</si>
  <si>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</si>
  <si>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</si>
  <si>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</si>
  <si>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</si>
  <si>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</si>
  <si>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</si>
  <si>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</si>
  <si>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</si>
  <si>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</si>
  <si>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</si>
  <si>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</si>
  <si>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</si>
  <si>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</si>
  <si>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</si>
  <si>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</si>
  <si>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</si>
  <si>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</si>
  <si>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</si>
  <si>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</si>
  <si>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</si>
  <si>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</si>
  <si>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</si>
  <si>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</si>
  <si>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</si>
  <si>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</si>
  <si>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</si>
  <si>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</si>
  <si>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</si>
  <si>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</si>
  <si>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</si>
  <si>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</si>
  <si>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</si>
  <si>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</si>
  <si>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</si>
  <si>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</si>
  <si>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</si>
  <si>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</si>
  <si>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</si>
  <si>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</si>
  <si>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</si>
  <si>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</si>
  <si>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</si>
  <si>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</si>
  <si>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</si>
  <si>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</si>
  <si>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</si>
  <si>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</si>
  <si>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</si>
  <si>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</si>
  <si>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</si>
  <si>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</si>
  <si>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</si>
  <si>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</si>
  <si>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</si>
  <si>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</si>
  <si>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</si>
  <si>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</si>
  <si>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</si>
  <si>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</si>
  <si>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</si>
  <si>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</si>
  <si>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</si>
  <si>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</si>
  <si>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</si>
  <si>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</si>
  <si>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</si>
  <si>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</si>
  <si>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</si>
  <si>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</si>
  <si>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</si>
  <si>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</si>
  <si>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</si>
  <si>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</si>
  <si>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</si>
  <si>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</si>
  <si>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</si>
  <si>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</si>
  <si>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</si>
  <si>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</si>
  <si>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</si>
  <si>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</si>
  <si>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</si>
  <si>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</si>
  <si>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</si>
  <si>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</si>
  <si>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</si>
  <si>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</si>
  <si>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</si>
  <si>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</si>
  <si>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</si>
  <si>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</si>
  <si>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</si>
  <si>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</si>
  <si>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</si>
  <si>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</si>
  <si>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</si>
  <si>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</si>
  <si>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</si>
  <si>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</si>
  <si>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</si>
  <si>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</si>
  <si>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</si>
  <si>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</si>
  <si>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</si>
  <si>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</si>
  <si>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</si>
  <si>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</si>
  <si>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</si>
  <si>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</si>
  <si>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</si>
  <si>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</si>
  <si>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</si>
  <si>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</si>
  <si>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</si>
  <si>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</si>
  <si>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</si>
  <si>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</si>
  <si>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</si>
  <si>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</si>
  <si>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</si>
  <si>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</si>
  <si>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</si>
  <si>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</si>
  <si>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</si>
  <si>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</si>
  <si>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</si>
  <si>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</si>
  <si>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</si>
  <si>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</si>
  <si>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</si>
  <si>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</si>
  <si>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</si>
  <si>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</si>
  <si>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</si>
  <si>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</si>
  <si>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</si>
  <si>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</si>
  <si>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</si>
  <si>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</si>
  <si>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</si>
  <si>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</si>
  <si>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</si>
  <si>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</si>
  <si>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</si>
  <si>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</si>
  <si>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</si>
  <si>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</si>
  <si>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</si>
  <si>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</si>
  <si>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</si>
  <si>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</si>
  <si>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</si>
  <si>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</si>
  <si>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</si>
  <si>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</si>
  <si>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</si>
  <si>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</si>
  <si>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</si>
  <si>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</si>
  <si>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</si>
  <si>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</si>
  <si>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</si>
  <si>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</si>
  <si>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</si>
  <si>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</si>
  <si>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</si>
  <si>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</si>
  <si>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</si>
  <si>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</si>
  <si>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</si>
  <si>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</si>
  <si>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</si>
  <si>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</si>
  <si>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</si>
  <si>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</si>
  <si>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</si>
  <si>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</si>
  <si>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</si>
  <si>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</si>
  <si>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</si>
  <si>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</si>
  <si>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</si>
  <si>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</si>
  <si>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</si>
  <si>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</si>
  <si>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</si>
  <si>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</si>
  <si>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</si>
  <si>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</si>
  <si>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</si>
  <si>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</si>
  <si>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</si>
  <si>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</si>
  <si>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</si>
  <si>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</si>
  <si>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</si>
  <si>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</si>
  <si>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</si>
  <si>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</si>
  <si>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</si>
  <si>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</si>
  <si>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</si>
  <si>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</si>
  <si>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</si>
  <si>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</si>
  <si>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</si>
  <si>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</si>
  <si>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</si>
  <si>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</si>
  <si>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</si>
  <si>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</si>
  <si>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</si>
  <si>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</si>
  <si>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</si>
  <si>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</si>
  <si>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</si>
  <si>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</si>
  <si>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</si>
  <si>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</si>
  <si>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</si>
  <si>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</si>
  <si>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</si>
  <si>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</si>
  <si>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</si>
  <si>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</si>
  <si>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</si>
  <si>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</si>
  <si>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</si>
  <si>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</si>
  <si>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</si>
  <si>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</si>
  <si>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</si>
  <si>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</si>
  <si>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</si>
  <si>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</si>
  <si>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</si>
  <si>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</si>
  <si>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</si>
  <si>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</si>
  <si>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</si>
  <si>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</si>
  <si>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</si>
  <si>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</si>
  <si>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</si>
  <si>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</si>
  <si>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</si>
  <si>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</si>
  <si>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</si>
  <si>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</si>
  <si>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</si>
  <si>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</si>
  <si>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</si>
  <si>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</si>
  <si>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</si>
  <si>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</si>
  <si>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</si>
  <si>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</si>
  <si>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</si>
  <si>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</si>
  <si>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</si>
  <si>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</si>
  <si>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</si>
  <si>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</si>
  <si>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</si>
  <si>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</si>
  <si>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</si>
  <si>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</si>
  <si>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</si>
  <si>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</si>
  <si>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</si>
  <si>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</si>
  <si>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</si>
  <si>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</si>
  <si>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</si>
  <si>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</si>
  <si>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</si>
  <si>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</si>
  <si>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</si>
  <si>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</si>
  <si>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</si>
  <si>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</si>
  <si>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</si>
  <si>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</si>
  <si>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</si>
  <si>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</si>
  <si>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</si>
  <si>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</si>
  <si>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</si>
  <si>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</si>
  <si>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</si>
  <si>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</si>
  <si>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</si>
  <si>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</si>
  <si>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</si>
  <si>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</si>
  <si>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</si>
  <si>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</si>
  <si>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</si>
  <si>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</si>
  <si>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</si>
  <si>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</si>
  <si>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</si>
  <si>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</si>
  <si>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</si>
  <si>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</si>
  <si>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</si>
  <si>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</si>
  <si>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</si>
  <si>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</si>
  <si>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</si>
  <si>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</si>
  <si>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</si>
  <si>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</si>
  <si>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</si>
  <si>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</si>
  <si>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</si>
  <si>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</si>
  <si>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</si>
  <si>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</si>
  <si>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</si>
  <si>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</si>
  <si>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</si>
  <si>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</si>
  <si>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</si>
  <si>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</si>
  <si>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</si>
  <si>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</si>
  <si>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</si>
  <si>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</si>
  <si>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</si>
  <si>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</si>
  <si>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</si>
  <si>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</si>
  <si>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</si>
  <si>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</si>
  <si>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</si>
  <si>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</si>
  <si>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</si>
  <si>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</si>
  <si>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</si>
  <si>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</si>
  <si>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</si>
  <si>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</si>
  <si>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</si>
  <si>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</si>
  <si>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</si>
  <si>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</si>
  <si>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</si>
  <si>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</si>
  <si>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</si>
  <si>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</si>
  <si>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</si>
  <si>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</si>
  <si>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</si>
  <si>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</si>
  <si>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</si>
  <si>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</si>
  <si>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</si>
  <si>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</si>
  <si>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</si>
  <si>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</si>
  <si>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</si>
  <si>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</si>
  <si>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</si>
  <si>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</si>
  <si>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</si>
  <si>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</si>
  <si>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</si>
  <si>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</si>
  <si>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</si>
  <si>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</si>
  <si>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</si>
  <si>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</si>
  <si>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</si>
  <si>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</si>
  <si>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</si>
  <si>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</si>
  <si>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</si>
  <si>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</si>
  <si>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</si>
  <si>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</si>
  <si>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</si>
  <si>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</si>
  <si>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</si>
  <si>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</si>
  <si>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</si>
  <si>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</si>
  <si>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</si>
  <si>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</si>
  <si>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</si>
  <si>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</si>
  <si>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</si>
  <si>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</si>
  <si>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</si>
  <si>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</si>
  <si>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</si>
  <si>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</si>
  <si>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</si>
  <si>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</si>
  <si>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</si>
  <si>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</si>
  <si>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</si>
  <si>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</si>
  <si>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</si>
  <si>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</si>
  <si>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</si>
  <si>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</si>
  <si>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</si>
  <si>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</si>
  <si>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</si>
  <si>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</si>
  <si>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</si>
  <si>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</si>
  <si>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</si>
  <si>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</si>
  <si>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</si>
  <si>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</si>
  <si>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</si>
  <si>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</si>
  <si>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</si>
  <si>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</si>
  <si>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</si>
  <si>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</si>
  <si>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</si>
  <si>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</si>
  <si>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</si>
  <si>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</si>
  <si>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</si>
  <si>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</si>
  <si>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</si>
  <si>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</si>
  <si>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</si>
  <si>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</si>
  <si>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</si>
  <si>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</si>
  <si>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</si>
  <si>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</si>
  <si>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</si>
  <si>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</si>
  <si>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</si>
  <si>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</si>
  <si>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</si>
  <si>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</si>
  <si>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</si>
  <si>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</si>
  <si>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</si>
  <si>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</si>
  <si>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</si>
  <si>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</si>
  <si>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</si>
  <si>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</si>
  <si>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</si>
  <si>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</si>
  <si>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</si>
  <si>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</si>
  <si>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</si>
  <si>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</si>
  <si>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</si>
  <si>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</si>
  <si>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</si>
  <si>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</si>
  <si>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</si>
  <si>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</si>
  <si>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</si>
  <si>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</si>
  <si>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</si>
  <si>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</si>
  <si>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</si>
  <si>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</si>
  <si>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</si>
  <si>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</si>
  <si>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</si>
  <si>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</si>
  <si>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</si>
  <si>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</si>
  <si>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</si>
  <si>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</si>
  <si>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</si>
  <si>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</si>
  <si>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PCM-20251108-00000605</t>
  </si>
  <si>
    <t xml:space="preserve">Sceco team working at area and team trying to connnect pg </t>
  </si>
  <si>
    <t>PCM-20251108-00000692</t>
  </si>
  <si>
    <t>At site TS</t>
  </si>
  <si>
    <t>PCM-20251108-00000782</t>
  </si>
  <si>
    <t>ETA 75 mins</t>
  </si>
  <si>
    <t>PCM-20251108-00000747</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</si>
  <si>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</si>
  <si>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</si>
  <si>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</si>
  <si>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</si>
  <si>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</si>
  <si>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</si>
  <si>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</si>
  <si>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</si>
  <si>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</si>
  <si>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</si>
  <si>
    <t>ETA 15 mins</t>
  </si>
  <si>
    <t>PCM-20251108-00000772</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</si>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</sst>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306.50503067129466</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45969.453456597221</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45969.453456597221</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45969.453456597221</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45969.453456597221</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45969.453456597221</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45969.453456597221</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45969.453456597221</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45969.453456597221</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45969.453456597221</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45969.453456597221</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45969.453456597221</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45969.453456597221</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45969.453456597221</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45969.453456597221</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45969.453456597221</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45969.453456597221</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45969.453456597221</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45969.453456597221</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45969.453456597221</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45969.453456597221</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45969.453456597221</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45969.453456597221</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45969.453456597221</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45969.453456597221</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45969.453456597221</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45969.453456597221</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45969.453456597221</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45969.453456597221</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45969.453456597221</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45969.453456597221</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45969.453456597221</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45969.453456597221</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45969.453456597221</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45969.453456597221</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45969.453456597221</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45969.453456597221</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45969.453456597221</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45969.453456597221</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45969.453456597221</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45969.453456597221</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45969.453456597221</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45969.453456597221</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45969.453456597221</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45969.453456597221</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45969.453456597221</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45969.453456597221</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45969.453456597221</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45969.453456597221</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45969.453456597221</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45969.453456597221</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45969.453456597221</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45969.453456597221</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45969.453456597221</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45969.453456597221</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45969.453456597221</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45969.453456597221</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45969.453456597221</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45969.453456597221</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45969.453456597221</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45969.453456597221</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45969.453456597221</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45969.453456597221</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45969.453456597221</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45969.453456597221</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45969.453456597221</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45969.453456597221</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45969.453456597221</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45969.453456597221</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45969.453456597221</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45969.453456597221</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5AB2851A-E0DD-4B52-92CE-93417D8939DD}"/>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6" ca="1" si="0">IFERROR(NOW()-F3,"-")</f>
        <v>144.45361863425933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45969.453456597221</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45969.453456597221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45969.453456597221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45969.453456597221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45969.453456597221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45969.453456597221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45969.453456597221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45969.453456597221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45969.453456597221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45969.453456597221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45969.453456597221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45969.453456597221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45969.453456597221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45969.453456597221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45969.453456597221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45969.453456597221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45969.453456597221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45969.453456597221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45969.453456597221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45969.453456597221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45969.453456597221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45969.453456597221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45969.453456597221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45969.453456597221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45969.453456597221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45969.453456597221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45969.453456597221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45969.453456597221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45969.453456597221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45969.453456597221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45969.453456597221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45969.453456597221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45969.453456597221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45969.453456597221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45969.453456597221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45969.453456597221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45969.453456597221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45969.453456597221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45969.453456597221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45969.453456597221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45969.453456597221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45969.453456597221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45969.453456597221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45969.453456597221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45969.453456597221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45969.453456597221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45969.453456597221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45969.453456597221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45969.453456597221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45969.453456597221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45969.453456597221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45969.453456597221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45969.453456597221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45969.453456597221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45969.453456597221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45969.453456597221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45969.453456597221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45969.453456597221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45969.453456597221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45969.453456597221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45969.453456597221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33"/>
      <c r="B65" s="134" t="str">
        <f>IFERROR(VLOOKUP(D65,DB!A:K,11,0),"")</f>
        <v/>
      </c>
      <c r="C65" s="134"/>
      <c r="D65" s="134"/>
      <c r="E65" s="135"/>
      <c r="F65" s="136"/>
      <c r="G65" s="137">
        <f t="shared" ca="1" si="2"/>
        <v>45969.453456597221</v>
      </c>
      <c r="H65" s="136"/>
      <c r="I65" s="134" t="str">
        <f>IFERROR(VLOOKUP(D65,DB!A:F,6,0),"")</f>
        <v/>
      </c>
      <c r="J65" s="134" t="str">
        <f>IFERROR(VLOOKUP(D65,DB!A:G,7,0),"")</f>
        <v/>
      </c>
      <c r="K65" s="138"/>
      <c r="L65" s="134" t="str">
        <f>IFERROR(VLOOKUP(D65,DB!A:I,9,0),"")</f>
        <v/>
      </c>
      <c r="M65" s="134"/>
      <c r="N65" s="134"/>
      <c r="O65" s="134"/>
      <c r="P65" s="134"/>
      <c r="Q65" s="134"/>
      <c r="R65" s="134"/>
      <c r="S65" s="134"/>
      <c r="T65" s="134"/>
      <c r="U65" s="134"/>
      <c r="V65" s="134"/>
      <c r="W65" s="134"/>
      <c r="X65" s="134"/>
      <c r="Y65" s="134"/>
      <c r="Z65" s="134"/>
      <c r="AA65" s="134"/>
      <c r="AB65" s="134"/>
      <c r="AC65" s="134"/>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4"/>
      <c r="BN65" s="134"/>
      <c r="BO65" s="134"/>
      <c r="BP65" s="134"/>
      <c r="BQ65" s="134"/>
      <c r="BR65" s="134"/>
      <c r="BS65" s="134"/>
      <c r="BT65" s="134"/>
      <c r="BU65" s="134"/>
      <c r="BV65" s="134"/>
      <c r="BW65" s="134"/>
      <c r="BX65" s="134"/>
      <c r="BY65" s="134"/>
      <c r="BZ65" s="134"/>
      <c r="CA65" s="134"/>
      <c r="CB65" s="134"/>
      <c r="CC65" s="134"/>
      <c r="CD65" s="134"/>
      <c r="CE65" s="134"/>
      <c r="CF65" s="134"/>
      <c r="CG65" s="134"/>
      <c r="CH65" s="134"/>
      <c r="CI65" s="134"/>
      <c r="CJ65" s="139"/>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45969.453456597221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45969.453456597221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45969.453456597221</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45969.453456597221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45969.453456597221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45969.453456597221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45969.453456597221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45969.453456597221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45969.453456597221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45969.453456597221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45969.453456597221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45969.453456597221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45969.453456597221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45969.453456597221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45969.453456597221</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39110</v>
      </c>
      <c r="D17" s="18"/>
      <c r="E17" s="18"/>
      <c r="F17" s="20"/>
      <c r="G17" s="21">
        <f t="shared" ref="G17:G80" ca="1" si="1">IFERROR(NOW()-F17,"-")</f>
        <v>45969.453456597221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45969.453456597221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45969.453456597221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45969.453456597221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45969.453456597221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45969.453456597221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45969.453456597221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45969.453456597221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45969.453456597221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45969.453456597221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45969.453456597221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45969.453456597221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45969.453456597221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45969.453456597221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45969.453456597221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45969.453456597221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45969.453456597221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45969.453456597221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45969.453456597221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45969.453456597221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45969.453456597221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45969.453456597221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45969.453456597221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45969.453456597221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45969.453456597221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45969.453456597221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45969.453456597221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45969.453456597221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45969.453456597221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45969.453456597221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45969.453456597221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45969.453456597221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45969.453456597221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45969.453456597221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45969.453456597221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45969.453456597221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45969.453456597221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45969.453456597221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45969.453456597221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45969.453456597221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45969.453456597221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45969.453456597221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45969.453456597221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45969.453456597221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45969.453456597221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45969.453456597221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45969.453456597221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45969.453456597221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45969.453456597221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45969.453456597221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45969.453456597221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45969.453456597221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45969.453456597221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45969.453456597221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45969.453456597221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45969.453456597221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45969.453456597221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45969.453456597221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45969.453456597221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45969.453456597221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45969.453456597221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45969.453456597221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45969.453456597221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45969.453456597221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45969.453456597221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45969.453456597221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45969.453456597221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45969.453456597221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45969.453456597221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45969.453456597221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45969.453456597221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45969.453456597221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45969.453456597221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45969.453456597221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45969.453456597221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45969.453456597221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45969.453456597221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45969.453456597221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45969.453456597221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45969.453456597221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45969.453456597221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45969.453456597221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45969.453456597221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45969.453456597221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45969.453456597221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45969.453456597221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45969.453456597221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45969.453456597221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45969.453456597221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45969.453456597221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45969.453456597221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45969.453456597221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45969.453456597221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45969.453456597221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45969.453456597221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45969.453456597221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45969.453456597221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45969.453456597221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45969.453456597221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45969.453456597221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45969.453456597221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45969.453456597221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45969.453456597221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45969.453456597221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45969.453456597221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45969.453456597221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45969.453456597221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45969.453456597221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45969.453456597221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45969.453456597221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45969.453456597221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45969.453456597221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45969.453456597221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45969.453456597221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45969.453456597221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45969.453456597221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45969.453456597221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45969.453456597221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45969.453456597221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45969.453456597221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45969.453456597221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45969.453456597221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45969.453456597221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45969.453456597221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45969.453456597221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45969.453456597221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45969.453456597221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45969.453456597221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45969.453456597221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45969.453456597221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45969.453456597221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45969.453456597221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45969.453456597221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45969.453456597221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45969.453456597221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45969.453456597221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45969.453456597221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45969.453456597221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45969.453456597221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45969.453456597221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45969.453456597221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45969.453456597221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45969.453456597221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45969.453456597221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45969.453456597221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45969.453456597221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45969.453456597221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45969.453456597221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45969.453456597221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45969.453456597221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45969.453456597221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45969.453456597221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45969.453456597221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45969.453456597221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45969.453456597221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45969.453456597221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45969.453456597221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45969.453456597221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45969.453456597221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45969.453456597221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45969.453456597221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45969.453456597221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45969.453456597221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45969.453456597221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45969.453456597221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45969.453456597221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45969.453456597221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45969.453456597221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45969.453456597221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45969.453456597221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45969.453456597221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45969.453456597221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45969.453456597221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45969.453456597221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45969.453456597221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45969.453456597221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45969.453456597221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45969.453456597221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45969.453456597221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45969.453456597221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45969.453456597221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45969.453456597221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45969.453456597221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45969.453456597221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45969.453456597221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45969.453456597221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45969.453456597221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45969.453456597221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45969.453456597221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45969.453456597221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45969.453456597221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45969.453456597221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45969.453456597221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45969.453456597221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45969.453456597221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45969.453456597221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45969.453456597221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45969.453456597221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45969.453456597221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45969.453456597221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45969.453456597221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45969.453456597221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45969.453456597221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45969.453456597221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45969.453456597221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45969.453456597221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45969.453456597221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45969.453456597221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45969.453456597221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45969.453456597221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45969.453456597221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45969.453456597221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45969.453456597221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45969.453456597221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45969.453456597221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45969.453456597221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45969.453456597221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45969.453456597221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45969.453456597221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45969.453456597221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45969.453456597221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45969.453456597221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45969.453456597221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45969.453456597221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45969.453456597221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45969.453456597221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45969.453456597221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45969.453456597221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45969.453456597221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45969.453456597221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45969.453456597221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45969.453456597221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45969.453456597221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45969.453456597221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45969.453456597221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45969.453456597221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45969.453456597221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45969.453456597221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45969.453456597221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45969.453456597221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45969.453456597221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45969.453456597221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45969.453456597221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45969.453456597221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45969.453456597221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45969.453456597221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45969.453456597221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45969.453456597221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45969.453456597221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45969.453456597221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45969.453456597221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45969.453456597221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45969.453456597221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45969.453456597221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45969.453456597221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45969.453456597221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45969.453456597221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45969.453456597221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45969.453456597221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45969.453456597221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45969.453456597221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45969.453456597221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45969.453456597221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45969.453456597221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45969.453456597221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45969.453456597221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45969.453456597221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45969.453456597221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45969.453456597221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45969.453456597221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45969.453456597221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45969.453456597221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45969.453456597221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45969.453456597221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45969.453456597221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45969.453456597221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45969.453456597221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45969.453456597221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45969.453456597221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45969.453456597221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45969.453456597221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45969.453456597221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45969.453456597221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45969.453456597221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45969.453456597221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45969.453456597221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45969.453456597221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45969.453456597221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45969.453456597221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45969.453456597221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45969.453456597221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45969.453456597221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45969.453456597221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45969.453456597221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45969.453456597221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45969.453456597221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45969.453456597221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45969.453456597221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45969.453456597221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45969.453456597221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45969.453456597221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45969.453456597221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45969.453456597221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45969.453456597221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45969.453456597221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45969.453456597221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45969.453456597221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45969.453456597221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45969.453456597221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45969.453456597221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45969.453456597221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45969.453456597221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45969.453456597221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45969.453456597221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45969.453456597221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45969.453456597221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45969.453456597221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45969.453456597221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45969.453456597221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45969.453456597221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45969.453456597221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45969.453456597221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45969.453456597221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45969.453456597221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45969.453456597221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45969.453456597221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45969.453456597221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45969.453456597221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45969.453456597221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45969.453456597221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45969.453456597221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45969.453456597221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45969.453456597221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45969.453456597221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45969.453456597221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45969.453456597221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45969.453456597221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45969.453456597221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45969.453456597221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45969.453456597221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45969.453456597221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45969.453456597221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45969.453456597221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45969.453456597221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45969.453456597221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45969.453456597221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45969.453456597221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45969.453456597221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45969.453456597221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45969.453456597221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45969.453456597221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45969.453456597221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45969.453456597221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45969.453456597221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45969.453456597221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45969.453456597221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45969.453456597221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45969.453456597221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45969.453456597221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45969.453456597221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45969.453456597221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45969.453456597221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45969.453456597221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45969.453456597221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45969.453456597221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45969.453456597221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45969.453456597221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45969.453456597221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45969.453456597221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45969.453456597221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45969.453456597221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45969.453456597221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45969.453456597221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45969.453456597221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45969.453456597221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45969.453456597221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45969.453456597221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45969.453456597221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45969.453456597221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45969.453456597221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45969.453456597221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45969.453456597221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45969.453456597221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45969.453456597221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45969.453456597221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45969.453456597221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45969.453456597221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45969.453456597221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45969.453456597221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45969.453456597221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45969.453456597221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45969.453456597221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45969.453456597221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45969.453456597221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45969.453456597221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45969.453456597221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45969.453456597221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45969.453456597221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45969.453456597221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45969.453456597221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45969.453456597221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45969.453456597221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45969.453456597221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45969.453456597221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45969.453456597221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45969.453456597221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45969.453456597221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45969.453456597221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45969.453456597221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45969.453456597221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45969.453456597221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45969.453456597221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45969.453456597221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45969.453456597221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45969.453456597221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45969.453456597221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45969.453456597221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45969.453456597221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45969.453456597221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45969.453456597221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45969.453456597221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45969.453456597221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45969.453456597221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45969.453456597221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45969.453456597221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45969.453456597221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45969.453456597221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45969.453456597221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45969.453456597221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45969.453456597221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45969.453456597221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45969.453456597221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45969.453456597221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45969.453456597221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45969.453456597221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45969.453456597221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45969.453456597221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45969.453456597221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45969.453456597221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45969.453456597221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45969.453456597221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45969.453456597221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45969.453456597221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45969.453456597221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45969.453456597221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45969.453456597221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45969.453456597221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45969.453456597221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45969.453456597221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45969.453456597221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45969.453456597221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45969.453456597221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45969.453456597221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45969.453456597221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45969.453456597221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45969.453456597221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45969.453456597221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45969.453456597221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45969.453456597221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45969.453456597221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45969.453456597221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45969.453456597221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45969.453456597221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45969.453456597221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45969.453456597221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45969.453456597221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45969.453456597221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45969.453456597221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45969.453456597221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45969.453456597221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45969.453456597221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45969.453456597221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45969.453456597221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45969.453456597221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45969.453456597221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45969.453456597221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45969.453456597221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45969.453456597221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45969.453456597221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45969.453456597221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45969.453456597221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45969.453456597221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45969.453456597221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45969.453456597221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45969.453456597221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45969.453456597221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45969.453456597221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45969.453456597221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45969.453456597221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45969.453456597221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45969.453456597221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45969.453456597221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45969.453456597221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45969.453456597221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45969.453456597221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45969.453456597221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45969.453456597221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45969.453456597221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45969.453456597221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45969.453456597221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45969.453456597221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45969.453456597221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45969.453456597221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45969.453456597221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45969.453456597221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45969.453456597221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45969.453456597221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45969.453456597221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45969.453456597221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45969.453456597221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45969.453456597221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45969.453456597221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45969.453456597221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45969.453456597221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45969.453456597221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45969.453456597221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45969.453456597221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45969.453456597221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45969.453456597221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45969.453456597221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45969.453456597221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45969.453456597221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45969.453456597221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45969.453456597221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45969.453456597221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45969.453456597221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45969.453456597221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45969.453456597221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45969.453456597221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45969.453456597221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45969.453456597221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45969.453456597221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45969.453456597221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45969.453456597221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45969.453456597221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45969.453456597221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45969.453456597221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45969.453456597221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45969.453456597221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45969.453456597221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45969.453456597221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45969.453456597221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45969.453456597221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45969.453456597221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45969.453456597221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45969.453456597221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45969.453456597221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45969.453456597221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45969.453456597221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45969.453456597221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45969.453456597221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45969.453456597221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45969.453456597221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45969.453456597221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45969.453456597221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45969.453456597221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45969.453456597221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45969.453456597221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45969.453456597221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45969.453456597221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45969.453456597221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45969.453456597221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45969.453456597221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45969.453456597221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45969.453456597221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45969.453456597221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45969.453456597221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45969.453456597221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45969.453456597221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45969.453456597221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45969.453456597221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45969.453456597221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45969.453456597221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45969.453456597221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45969.453456597221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45969.453456597221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45969.453456597221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45969.453456597221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45969.453456597221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45969.453456597221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45969.453456597221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45969.453456597221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45969.453456597221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45969.453456597221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45969.453456597221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45969.453456597221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45969.453456597221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45969.453456597221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45969.453456597221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45969.453456597221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45969.453456597221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45969.453456597221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45969.453456597221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45969.453456597221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45969.453456597221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45969.453456597221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45969.453456597221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45969.453456597221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45969.453456597221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45969.453456597221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45969.453456597221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45969.453456597221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45969.453456597221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45969.453456597221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45969.453456597221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45969.453456597221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45969.453456597221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45969.453456597221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45969.453456597221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45969.453456597221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45969.453456597221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45969.453456597221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45969.453456597221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45969.453456597221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45969.453456597221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45969.453456597221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45969.453456597221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45969.453456597221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45969.453456597221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45969.453456597221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45969.453456597221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45969.453456597221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45969.453456597221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45969.453456597221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45969.453456597221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45969.453456597221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45969.453456597221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45969.453456597221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45969.453456597221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45969.453456597221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45969.453456597221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45969.453456597221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45969.453456597221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45969.453456597221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45969.453456597221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45969.453456597221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45969.453456597221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45969.453456597221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45969.453456597221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45969.453456597221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45969.453456597221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45969.453456597221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45969.453456597221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45969.453456597221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45969.453456597221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45969.453456597221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45969.453456597221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45969.453456597221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45969.453456597221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45969.453456597221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45969.453456597221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45969.453456597221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45969.453456597221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45969.453456597221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45969.453456597221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45969.453456597221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45969.453456597221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45969.453456597221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45969.453456597221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45969.453456597221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45969.453456597221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45969.453456597221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45969.453456597221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45969.453456597221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45969.453456597221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45969.453456597221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45969.453456597221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45969.453456597221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45969.453456597221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45969.453456597221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45969.453456597221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45969.453456597221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45969.453456597221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45969.453456597221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45969.453456597221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45969.453456597221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45969.453456597221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45969.453456597221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45969.453456597221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45969.453456597221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45969.453456597221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45969.453456597221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45969.453456597221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45969.453456597221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45969.453456597221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45969.453456597221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45969.453456597221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45969.453456597221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45969.453456597221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45969.453456597221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45969.453456597221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45969.453456597221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45969.453456597221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45969.453456597221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45969.453456597221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45969.453456597221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45969.453456597221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45969.453456597221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45969.453456597221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45969.453456597221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45969.453456597221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45969.453456597221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45969.453456597221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45969.453456597221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45969.453456597221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45969.453456597221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45969.453456597221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45969.453456597221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45969.453456597221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45969.453456597221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45969.453456597221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45969.453456597221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45969.453456597221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45969.453456597221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45969.453456597221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45969.453456597221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45969.453456597221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45969.453456597221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45969.453456597221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45969.453456597221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45969.453456597221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45969.453456597221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45969.453456597221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45969.453456597221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45969.453456597221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45969.453456597221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45969.453456597221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45969.453456597221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45969.453456597221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45969.453456597221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45969.453456597221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45969.453456597221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45969.453456597221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45969.453456597221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45969.453456597221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45969.453456597221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45969.453456597221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45969.453456597221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45969.453456597221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45969.453456597221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45969.453456597221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45969.453456597221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45969.453456597221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45969.453456597221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45969.453456597221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45969.453456597221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45969.453456597221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45969.453456597221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45969.453456597221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45969.453456597221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45969.453456597221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45969.453456597221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45969.453456597221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45969.453456597221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45969.453456597221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45969.453456597221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45969.453456597221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45969.453456597221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45969.453456597221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45969.453456597221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45969.453456597221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45969.453456597221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45969.453456597221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45969.453456597221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45969.453456597221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45969.453456597221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45969.453456597221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45969.453456597221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45969.453456597221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45969.453456597221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45969.453456597221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45969.453456597221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45969.453456597221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45969.453456597221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45969.453456597221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45969.453456597221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45969.453456597221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45969.453456597221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45969.453456597221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45969.453456597221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45969.453456597221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45969.453456597221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45969.453456597221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45969.453456597221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45969.453456597221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45969.453456597221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45969.453456597221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45969.453456597221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45969.453456597221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45969.453456597221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45969.453456597221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45969.453456597221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45969.453456597221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45969.453456597221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45969.453456597221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45969.453456597221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45969.453456597221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45969.453456597221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45969.453456597221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45969.453456597221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45969.453456597221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45969.453456597221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45969.453456597221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45969.453456597221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45969.453456597221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45969.453456597221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45969.453456597221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45969.453456597221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45969.453456597221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45969.453456597221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45969.453456597221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45969.453456597221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45969.453456597221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45969.453456597221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45969.453456597221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45969.453456597221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45969.453456597221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45969.453456597221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45969.453456597221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45969.453456597221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45969.453456597221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45969.453456597221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45969.453456597221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45969.453456597221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45969.453456597221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45969.453456597221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45969.453456597221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45969.453456597221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45969.453456597221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45969.453456597221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45969.453456597221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45969.453456597221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45969.453456597221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45969.453456597221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45969.453456597221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45969.453456597221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45969.453456597221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45969.453456597221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45969.453456597221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45969.453456597221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45969.453456597221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45969.453456597221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45969.453456597221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45969.453456597221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45969.453456597221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45969.453456597221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45969.453456597221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45969.453456597221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45969.453456597221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45969.453456597221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45969.453456597221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45969.453456597221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45969.453456597221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45969.453456597221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45969.453456597221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45969.453456597221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45969.453456597221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45969.453456597221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45969.453456597221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45969.453456597221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45969.453456597221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45969.453456597221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45969.453456597221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45969.453456597221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45969.453456597221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45969.453456597221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45969.453456597221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45969.453456597221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45969.453456597221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45969.453456597221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45969.453456597221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45969.453456597221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45969.453456597221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45969.453456597221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45969.453456597221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45969.453456597221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45969.453456597221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45969.453456597221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45969.453456597221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45969.453456597221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45969.453456597221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45969.453456597221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45969.453456597221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45969.453456597221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45969.453456597221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45969.453456597221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45969.453456597221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45969.453456597221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45969.453456597221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45969.453456597221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45969.453456597221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45969.453456597221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45969.453456597221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45969.453456597221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45969.453456597221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45969.453456597221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45969.453456597221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45969.453456597221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45969.453456597221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45969.453456597221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45969.453456597221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45969.453456597221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45969.453456597221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45969.453456597221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45969.453456597221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45969.453456597221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45969.453456597221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45969.453456597221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45969.453456597221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45969.453456597221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45969.453456597221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45969.453456597221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45969.453456597221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45969.453456597221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45969.453456597221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45969.453456597221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45969.453456597221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45969.453456597221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45969.453456597221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45969.453456597221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45969.453456597221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45969.453456597221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45969.453456597221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45969.453456597221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45969.453456597221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45969.453456597221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45969.453456597221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45969.453456597221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45969.453456597221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45969.453456597221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45969.453456597221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45969.453456597221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45969.453456597221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45969.453456597221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45969.453456597221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45969.453456597221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45969.453456597221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45969.453456597221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45969.453456597221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45969.453456597221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45969.453456597221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45969.453456597221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45969.453456597221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45969.453456597221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45969.453456597221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45969.453456597221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45969.453456597221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45969.453456597221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45969.453456597221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45969.453456597221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45969.453456597221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45969.453456597221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45969.453456597221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45969.453456597221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45969.453456597221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45969.453456597221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45969.453456597221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45969.453456597221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45969.453456597221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45969.453456597221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45969.453456597221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45969.453456597221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45969.453456597221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45969.453456597221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45969.453456597221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45969.453456597221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45969.453456597221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45969.453456597221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45969.453456597221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45969.453456597221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45969.453456597221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45969.453456597221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45969.453456597221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45969.453456597221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45969.453456597221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45969.453456597221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45969.453456597221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45969.453456597221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45969.453456597221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45969.453456597221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45969.453456597221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45969.453456597221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45969.453456597221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45969.453456597221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45969.453456597221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45969.453456597221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45969.453456597221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45969.453456597221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45969.453456597221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45969.453456597221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45969.453456597221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45969.453456597221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45969.453456597221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45969.453456597221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45969.453456597221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45969.453456597221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45969.453456597221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45969.453456597221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45969.453456597221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45969.453456597221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45969.453456597221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45969.453456597221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45969.453456597221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45969.453456597221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45969.453456597221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45969.453456597221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45969.453456597221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45969.453456597221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45969.453456597221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45969.453456597221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45969.453456597221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45969.453456597221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45969.453456597221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45969.453456597221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45969.453456597221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45969.453456597221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45969.453456597221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45969.453456597221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45969.453456597221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45969.453456597221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45969.453456597221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45969.453456597221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45969.453456597221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45969.453456597221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45969.453456597221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45969.453456597221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45969.453456597221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45969.453456597221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45969.453456597221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45969.453456597221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45969.453456597221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45969.453456597221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45969.453456597221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45969.453456597221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45969.453456597221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45969.453456597221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45969.453456597221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45969.453456597221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45969.453456597221</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27" ca="1" si="0">IFERROR(NOW()-F2,"")</f>
        <v>265.9727390046246</v>
      </c>
      <c r="H2" s="96">
        <v>45703.474768518521</v>
      </c>
      <c r="I2" s="96" t="str">
        <f>IFERROR(VLOOKUP(D2,DB!A:F,6,0),"")</f>
        <v>SCECO</v>
      </c>
      <c r="J2" s="96" t="str">
        <f>IFERROR(VLOOKUP(D2,DB!A:G,7,0),"")</f>
        <v>Dead</v>
      </c>
      <c r="K2" s="98" t="s">
        <v>39112</v>
      </c>
      <c r="L2" s="92" t="str">
        <f>IFERROR(VLOOKUP(D2,DB!A:I,9,0),"")</f>
        <v>Latis</v>
      </c>
    </row>
    <row r="3" spans="1:16" s="99" customFormat="1" ht="15" customHeight="1">
      <c r="A3" s="141" t="s">
        <v>39113</v>
      </c>
      <c r="B3" s="141" t="str">
        <f>IFERROR(VLOOKUP(D3,DB!A:K,11,0),"")</f>
        <v>R4</v>
      </c>
      <c r="C3" s="94">
        <v>1</v>
      </c>
      <c r="D3" s="92" t="s">
        <v>34500</v>
      </c>
      <c r="E3" s="95" t="s">
        <v>39021</v>
      </c>
      <c r="F3" s="96">
        <v>45969.37259259259</v>
      </c>
      <c r="G3" s="142">
        <f ca="1">IFERROR(NOW()-F3,"")</f>
        <v>8.0864004630711861E-2</v>
      </c>
      <c r="H3" s="96">
        <v>45969.366342592592</v>
      </c>
      <c r="I3" s="141" t="str">
        <f>IFERROR(VLOOKUP(D3,DB!A:F,6,0),"")</f>
        <v>SCECO</v>
      </c>
      <c r="J3" s="141" t="str">
        <f>IFERROR(VLOOKUP(D3,DB!A:G,7,0),"")</f>
        <v>Vandalized</v>
      </c>
      <c r="K3" s="98" t="s">
        <v>39114</v>
      </c>
      <c r="L3" s="92" t="str">
        <f>IFERROR(VLOOKUP(D3,DB!A:I,9,0),"")</f>
        <v>Latis</v>
      </c>
    </row>
    <row r="4" spans="1:16" ht="15" customHeight="1">
      <c r="A4" s="108" t="s">
        <v>39115</v>
      </c>
      <c r="B4" s="108" t="str">
        <f>IFERROR(VLOOKUP(D4,DB!A:K,11,0),"")</f>
        <v>R4</v>
      </c>
      <c r="C4" s="109">
        <v>1</v>
      </c>
      <c r="D4" s="110" t="s">
        <v>37524</v>
      </c>
      <c r="E4" s="95" t="s">
        <v>39021</v>
      </c>
      <c r="F4" s="111">
        <v>45969.411631944444</v>
      </c>
      <c r="G4" s="112">
        <f t="shared" ca="1" si="0"/>
        <v>4.1824652776995208E-2</v>
      </c>
      <c r="H4" s="111">
        <v>45969.373437499999</v>
      </c>
      <c r="I4" s="108" t="str">
        <f>IFERROR(VLOOKUP(D4,DB!A:F,6,0),"")</f>
        <v>SCECO</v>
      </c>
      <c r="J4" s="108" t="str">
        <f>IFERROR(VLOOKUP(D4,DB!A:G,7,0),"")</f>
        <v>Dead</v>
      </c>
      <c r="K4" s="113" t="s">
        <v>39116</v>
      </c>
      <c r="L4" s="110" t="str">
        <f>IFERROR(VLOOKUP(D4,DB!A:I,9,0),"")</f>
        <v>Latis</v>
      </c>
    </row>
    <row r="5" spans="1:16" ht="15" customHeight="1">
      <c r="A5" s="141" t="s">
        <v>39117</v>
      </c>
      <c r="B5" s="141" t="str">
        <f>IFERROR(VLOOKUP(D5,DB!A:K,11,0),"")</f>
        <v>R4</v>
      </c>
      <c r="C5" s="94">
        <v>2</v>
      </c>
      <c r="D5" s="92" t="s">
        <v>38895</v>
      </c>
      <c r="E5" s="95" t="s">
        <v>39021</v>
      </c>
      <c r="F5" s="96">
        <v>45969.44940972222</v>
      </c>
      <c r="G5" s="142">
        <f t="shared" ca="1" si="0"/>
        <v>4.0468750012223609E-3</v>
      </c>
      <c r="H5" s="96">
        <v>45969.391469907408</v>
      </c>
      <c r="I5" s="141" t="str">
        <f>IFERROR(VLOOKUP(D5,DB!A:F,6,0),"")</f>
        <v>Generator-SG</v>
      </c>
      <c r="J5" s="141" t="str">
        <f>IFERROR(VLOOKUP(D5,DB!A:G,7,0),"")</f>
        <v>Vandalized</v>
      </c>
      <c r="K5" s="98" t="s">
        <v>39118</v>
      </c>
      <c r="L5" s="92" t="str">
        <f>IFERROR(VLOOKUP(D5,DB!A:I,9,0),"")</f>
        <v>Latis</v>
      </c>
    </row>
    <row r="6" spans="1:16" ht="15" customHeight="1">
      <c r="A6" s="141" t="s">
        <v>39119</v>
      </c>
      <c r="B6" s="141" t="str">
        <f>IFERROR(VLOOKUP(D6,DB!A:K,11,0),"")</f>
        <v>R4</v>
      </c>
      <c r="C6" s="94">
        <v>3</v>
      </c>
      <c r="D6" s="92" t="s">
        <v>28258</v>
      </c>
      <c r="E6" s="95" t="s">
        <v>39021</v>
      </c>
      <c r="F6" s="96">
        <v>45969.436805555553</v>
      </c>
      <c r="G6" s="142">
        <f t="shared" ca="1" si="0"/>
        <v>1.6651041667500976E-2</v>
      </c>
      <c r="H6" s="96">
        <v>45969.410590277781</v>
      </c>
      <c r="I6" s="141" t="str">
        <f>IFERROR(VLOOKUP(D6,DB!A:F,6,0),"")</f>
        <v>SCECO</v>
      </c>
      <c r="J6" s="141" t="str">
        <f>IFERROR(VLOOKUP(D6,DB!A:G,7,0),"")</f>
        <v>Dead</v>
      </c>
      <c r="K6" s="98" t="s">
        <v>39120</v>
      </c>
      <c r="L6" s="92" t="str">
        <f>IFERROR(VLOOKUP(D6,DB!A:I,9,0),"")</f>
        <v>Latis</v>
      </c>
    </row>
    <row r="7" spans="1:16" ht="15" customHeight="1">
      <c r="A7" s="141"/>
      <c r="B7" s="141" t="str">
        <f>IFERROR(VLOOKUP(D7,DB!A:K,11,0),"")</f>
        <v/>
      </c>
      <c r="C7" s="94"/>
      <c r="D7" s="92"/>
      <c r="E7" s="95"/>
      <c r="F7" s="96"/>
      <c r="G7" s="142">
        <f t="shared" ca="1" si="0"/>
        <v>45969.453456597221</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45969.453456597221</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45969.453456597221</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45969.453456597221</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45969.453456597221</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45969.453456597221</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45969.453456597221</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45969.453456597221</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45969.453456597221</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45969.453456597221</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45969.453456597221</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45969.453456597221</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45969.453456597221</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45969.453456597221</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45969.453456597221</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45969.453456597221</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45969.453456597221</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45969.453456597221</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45969.453456597221</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45969.453456597221</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45969.453456597221</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ref="G28:G59" ca="1" si="1">IFERROR(NOW()-F28,"")</f>
        <v>45969.453456597221</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1"/>
        <v>45969.453456597221</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45969.453456597221</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45969.453456597221</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45969.453456597221</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45969.453456597221</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45969.453456597221</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45969.453456597221</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45969.453456597221</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45969.453456597221</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45969.453456597221</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45969.453456597221</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45969.453456597221</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45969.453456597221</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45969.453456597221</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45969.453456597221</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45969.453456597221</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45969.453456597221</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45969.453456597221</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45969.453456597221</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45969.453456597221</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45969.453456597221</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45969.453456597221</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45969.453456597221</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45969.453456597221</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45969.453456597221</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45969.453456597221</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45969.453456597221</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45969.453456597221</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45969.453456597221</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45969.453456597221</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45969.453456597221</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ref="G60:G91" ca="1" si="2">IFERROR(NOW()-F60,"")</f>
        <v>45969.453456597221</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2"/>
        <v>45969.453456597221</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45969.453456597221</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45969.453456597221</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45969.453456597221</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45969.453456597221</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45969.453456597221</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45969.453456597221</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45969.453456597221</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45969.453456597221</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45969.453456597221</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45969.453456597221</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45969.453456597221</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45969.453456597221</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45969.453456597221</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45969.453456597221</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45969.453456597221</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45969.453456597221</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45969.453456597221</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45969.453456597221</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45969.453456597221</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45969.453456597221</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45969.453456597221</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45969.453456597221</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45969.453456597221</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45969.453456597221</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45969.453456597221</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45969.453456597221</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45969.453456597221</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45969.453456597221</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45969.453456597221</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45969.453456597221</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ref="G92:G123" ca="1" si="3">IFERROR(NOW()-F92,"")</f>
        <v>45969.453456597221</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3"/>
        <v>45969.453456597221</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45969.453456597221</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45969.453456597221</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45969.453456597221</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45969.453456597221</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45969.453456597221</v>
      </c>
      <c r="H98" s="96"/>
      <c r="I98" s="141" t="str">
        <f>IFERROR(VLOOKUP(D98,DB!A:F,6,0),"")</f>
        <v/>
      </c>
      <c r="J98" s="141" t="str">
        <f>IFERROR(VLOOKUP(D98,DB!A:G,7,0),"")</f>
        <v/>
      </c>
      <c r="K98" s="98"/>
      <c r="L98" s="92" t="str">
        <f>IFERROR(VLOOKUP(D98,DB!A:I,9,0),"")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39121</v>
      </c>
      <c r="B2" s="37" t="str">
        <f>IFERROR(VLOOKUP(D2,DB!A:K,11,0),"")</f>
        <v>R5</v>
      </c>
      <c r="C2" s="37">
        <v>3</v>
      </c>
      <c r="D2" s="107" t="s">
        <v>36011</v>
      </c>
      <c r="E2" s="37" t="s">
        <v>39021</v>
      </c>
      <c r="F2" s="38">
        <v>45891.832060185188</v>
      </c>
      <c r="G2" s="122">
        <f ca="1">IFERROR(NOW()-F2,"")</f>
        <v>77.621396412032482</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22">
        <f t="shared" ref="G3" ca="1" si="0">IFERROR(NOW()-F3,"")</f>
        <v>43.264579282404156</v>
      </c>
      <c r="H3" s="38">
        <v>45926.158159722225</v>
      </c>
      <c r="I3" s="37" t="str">
        <f>IFERROR(VLOOKUP(D3,DB!A:F,6,0),"")</f>
        <v>SCECO</v>
      </c>
      <c r="J3" s="37" t="str">
        <f>IFERROR(VLOOKUP(D3,DB!A:G,7,0),"")</f>
        <v>Good</v>
      </c>
      <c r="K3" s="37" t="s">
        <v>39124</v>
      </c>
      <c r="L3" s="37" t="str">
        <f>IFERROR(VLOOKUP(D3,DB!A:I,9,0),"")</f>
        <v>Latis</v>
      </c>
      <c r="M3" s="106"/>
    </row>
    <row r="4" spans="1:13" ht="48" customHeight="1">
      <c r="A4" s="130" t="s">
        <v>39125</v>
      </c>
      <c r="B4" s="130" t="str">
        <f>IFERROR(VLOOKUP(D4,DB!A:K,11,0),"")</f>
        <v>R5</v>
      </c>
      <c r="C4" s="130">
        <v>1</v>
      </c>
      <c r="D4" s="130" t="s">
        <v>34758</v>
      </c>
      <c r="E4" s="130" t="s">
        <v>39102</v>
      </c>
      <c r="F4" s="131">
        <v>45948.661111111112</v>
      </c>
      <c r="G4" s="132">
        <f t="shared" ref="G4:G61" ca="1" si="1">IFERROR(NOW()-F4,"")</f>
        <v>20.792345486108388</v>
      </c>
      <c r="H4" s="131">
        <v>45948.661111111112</v>
      </c>
      <c r="I4" s="130" t="str">
        <f>IFERROR(VLOOKUP(D4,DB!A:F,6,0),"")</f>
        <v>SCECO</v>
      </c>
      <c r="J4" s="130" t="str">
        <f>IFERROR(VLOOKUP(D4,DB!A:G,7,0),"")</f>
        <v>Dead</v>
      </c>
      <c r="K4" s="130" t="s">
        <v>39126</v>
      </c>
      <c r="L4" s="130" t="str">
        <f>IFERROR(VLOOKUP(D4,DB!A:I,9,0),"")</f>
        <v>Latis</v>
      </c>
    </row>
    <row r="5" spans="1:13" ht="30">
      <c r="A5" s="130" t="s">
        <v>39127</v>
      </c>
      <c r="B5" s="130" t="str">
        <f>IFERROR(VLOOKUP(D5,DB!A:K,11,0),"")</f>
        <v>R5</v>
      </c>
      <c r="C5" s="130">
        <v>1</v>
      </c>
      <c r="D5" s="130" t="s">
        <v>31937</v>
      </c>
      <c r="E5" s="130" t="s">
        <v>39021</v>
      </c>
      <c r="F5" s="131">
        <v>45969.156712962962</v>
      </c>
      <c r="G5" s="132">
        <f t="shared" ca="1" si="1"/>
        <v>0.29674363425874617</v>
      </c>
      <c r="H5" s="131">
        <v>45968.953599537039</v>
      </c>
      <c r="I5" s="130" t="str">
        <f>IFERROR(VLOOKUP(D5,DB!A:F,6,0),"")</f>
        <v>SCECO</v>
      </c>
      <c r="J5" s="130" t="str">
        <f>IFERROR(VLOOKUP(D5,DB!A:G,7,0),"")</f>
        <v>Good</v>
      </c>
      <c r="K5" s="130" t="s">
        <v>39128</v>
      </c>
      <c r="L5" s="130" t="str">
        <f>IFERROR(VLOOKUP(D5,DB!A:I,9,0),"")</f>
        <v>Latis</v>
      </c>
    </row>
    <row r="6" spans="1:13">
      <c r="A6" s="130"/>
      <c r="B6" s="130" t="str">
        <f>IFERROR(VLOOKUP(D6,DB!A:K,11,0),"")</f>
        <v/>
      </c>
      <c r="C6" s="130"/>
      <c r="D6" s="130"/>
      <c r="E6" s="130"/>
      <c r="F6" s="131"/>
      <c r="G6" s="132">
        <f t="shared" ca="1" si="1"/>
        <v>45969.453456597221</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45969.453456597221</v>
      </c>
      <c r="H7" s="131"/>
      <c r="I7" s="130" t="str">
        <f>IFERROR(VLOOKUP(D7,DB!A:F,6,0),"")</f>
        <v/>
      </c>
      <c r="J7" s="130" t="str">
        <f>IFERROR(VLOOKUP(D7,DB!A:G,7,0),"")</f>
        <v/>
      </c>
      <c r="K7" s="130"/>
      <c r="L7" s="130" t="str">
        <f>IFERROR(VLOOKUP(D7,DB!A:I,9,0),"")</f>
        <v/>
      </c>
    </row>
    <row r="8" spans="1:13">
      <c r="A8" s="156"/>
      <c r="B8" s="130" t="str">
        <f>IFERROR(VLOOKUP(D8,DB!A:K,11,0),"")</f>
        <v/>
      </c>
      <c r="C8" s="130"/>
      <c r="D8" s="130"/>
      <c r="E8" s="130"/>
      <c r="F8" s="131"/>
      <c r="G8" s="132">
        <f t="shared" ca="1" si="1"/>
        <v>45969.453456597221</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45969.453456597221</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45969.453456597221</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45969.453456597221</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45969.453456597221</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45969.453456597221</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45969.453456597221</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45969.453456597221</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45969.453456597221</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45969.453456597221</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45969.453456597221</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45969.453456597221</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45969.453456597221</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45969.453456597221</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45969.453456597221</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45969.453456597221</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45969.453456597221</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45969.453456597221</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45969.453456597221</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45969.453456597221</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45969.453456597221</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45969.453456597221</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45969.453456597221</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45969.453456597221</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45969.453456597221</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45969.453456597221</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45969.453456597221</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45969.453456597221</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45969.453456597221</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45969.453456597221</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45969.453456597221</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45969.453456597221</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45969.453456597221</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45969.453456597221</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45969.453456597221</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45969.453456597221</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45969.453456597221</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45969.453456597221</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45969.453456597221</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45969.453456597221</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45969.453456597221</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45969.453456597221</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45969.453456597221</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45969.453456597221</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45969.453456597221</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45969.453456597221</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45969.453456597221</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45969.453456597221</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45969.453456597221</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45969.453456597221</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45969.453456597221</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45969.453456597221</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45969.453456597221</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45969.453456597221</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45969.453456597221</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45969.453456597221</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45969.453456597221</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45969.453456597221</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45969.453456597221</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45969.453456597221</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45969.453456597221</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45969.453456597221</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45969.453456597221</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45969.453456597221</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45969.453456597221</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45969.453456597221</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45969.453456597221</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45969.453456597221</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45969.453456597221</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45969.453456597221</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45969.453456597221</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45969.453456597221</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45969.453456597221</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45969.453456597221</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45969.453456597221</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45969.453456597221</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45969.453456597221</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45969.453456597221</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45969.453456597221</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45969.453456597221</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45969.453456597221</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45969.453456597221</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45969.453456597221</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45969.453456597221</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45969.453456597221</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45969.453456597221</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45969.453456597221</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45969.453456597221</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45969.453456597221</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45969.453456597221</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45969.453456597221</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45969.453456597221</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45969.453456597221</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45969.453456597221</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45969.453456597221</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45969.453456597221</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45969.453456597221</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45969.453456597221</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45969.453456597221</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45969.453456597221</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45969.453456597221</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45969.453456597221</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45969.453456597221</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45969.453456597221</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45969.453456597221</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45969.453456597221</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45969.453456597221</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45969.453456597221</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45969.453456597221</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45969.453456597221</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45969.453456597221</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45969.453456597221</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45969.453456597221</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45969.453456597221</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45969.453456597221</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45969.453456597221</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45969.453456597221</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45969.453456597221</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45969.453456597221</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45969.453456597221</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45969.453456597221</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45969.453456597221</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45969.453456597221</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45969.453456597221</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45969.453456597221</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45969.453456597221</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45969.453456597221</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45969.453456597221</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45969.453456597221</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45969.453456597221</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45969.453456597221</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45969.453456597221</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45969.453456597221</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45969.453456597221</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45969.453456597221</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45969.453456597221</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45969.453456597221</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45969.453456597221</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45969.453456597221</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45969.453456597221</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45969.453456597221</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45969.453456597221</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45969.453456597221</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45969.453456597221</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45969.453456597221</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45969.453456597221</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45969.453456597221</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45969.453456597221</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45969.453456597221</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45969.453456597221</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45969.453456597221</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45969.453456597221</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45969.453456597221</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45969.453456597221</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45969.453456597221</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45969.453456597221</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45969.453456597221</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45969.453456597221</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45969.453456597221</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45969.453456597221</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45969.453456597221</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45969.453456597221</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45969.453456597221</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45969.453456597221</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45969.453456597221</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45969.453456597221</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45969.453456597221</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45969.453456597221</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45969.453456597221</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45969.453456597221</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45969.453456597221</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45969.453456597221</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45969.453456597221</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45969.453456597221</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45969.453456597221</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45969.453456597221</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45969.453456597221</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45969.453456597221</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45969.453456597221</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45969.453456597221</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45969.453456597221</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45969.453456597221</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45969.453456597221</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45969.453456597221</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45969.453456597221</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45969.453456597221</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45969.453456597221</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45969.453456597221</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45969.453456597221</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45969.453456597221</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45969.453456597221</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45969.453456597221</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45969.453456597221</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45969.453456597221</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45969.453456597221</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45969.453456597221</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45969.453456597221</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45969.453456597221</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45969.453456597221</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45969.453456597221</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45969.453456597221</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45969.453456597221</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45969.453456597221</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45969.453456597221</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45969.453456597221</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45969.453456597221</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45969.453456597221</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45969.453456597221</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45969.453456597221</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45969.453456597221</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45969.453456597221</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45969.453456597221</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45969.453456597221</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45969.453456597221</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45969.453456597221</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45969.453456597221</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45969.453456597221</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45969.453456597221</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45969.453456597221</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45969.453456597221</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45969.453456597221</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45969.453456597221</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45969.453456597221</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45969.453456597221</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45969.453456597221</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45969.453456597221</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45969.453456597221</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45969.453456597221</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45969.453456597221</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45969.453456597221</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45969.453456597221</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45969.453456597221</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45969.453456597221</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45969.453456597221</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45969.453456597221</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45969.453456597221</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45969.453456597221</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45969.453456597221</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45969.453456597221</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45969.453456597221</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45969.453456597221</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45969.453456597221</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45969.453456597221</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45969.453456597221</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45969.453456597221</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45969.453456597221</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45969.453456597221</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45969.453456597221</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45969.453456597221</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45969.453456597221</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45969.453456597221</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45969.453456597221</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45969.453456597221</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45969.453456597221</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45969.453456597221</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45969.453456597221</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45969.453456597221</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45969.453456597221</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45969.453456597221</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45969.453456597221</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45969.453456597221</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45969.453456597221</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45969.453456597221</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45969.453456597221</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45969.453456597221</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tabSelected="1" workbookViewId="0">
      <selection activeCell="E3" sqref="E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39129</v>
      </c>
      <c r="B2" s="148" t="str">
        <f>IFERROR(VLOOKUP(D2,DB!A:K,11,0),"")</f>
        <v>R6</v>
      </c>
      <c r="C2" s="149">
        <v>1</v>
      </c>
      <c r="D2" s="148" t="s">
        <v>34020</v>
      </c>
      <c r="E2" s="130" t="s">
        <v>39021</v>
      </c>
      <c r="F2" s="150">
        <v>45969.368321759262</v>
      </c>
      <c r="G2" s="105">
        <f t="shared" ref="G2:G15" ca="1" si="0">IFERROR(NOW()-F2,"-")</f>
        <v>8.5134837958321441E-2</v>
      </c>
      <c r="H2" s="150">
        <v>45969.362569444442</v>
      </c>
      <c r="I2" s="148" t="str">
        <f>IFERROR(VLOOKUP(D2,DB!A:F,6,0),"")</f>
        <v>Generator-SG</v>
      </c>
      <c r="J2" s="148" t="str">
        <f>IFERROR(VLOOKUP(D2,DB!A:G,7,0),"")</f>
        <v>Dead</v>
      </c>
      <c r="K2" s="151" t="s">
        <v>39130</v>
      </c>
      <c r="L2" s="152" t="str">
        <f>IFERROR(VLOOKUP(D2,DB!A:I,9,0),"")</f>
        <v>Latis</v>
      </c>
    </row>
    <row r="3" spans="1:16382" ht="31.5" customHeight="1">
      <c r="A3" s="147" t="s">
        <v>39131</v>
      </c>
      <c r="B3" s="148" t="str">
        <f>IFERROR(VLOOKUP(D3,DB!A:K,11,0),"")</f>
        <v>R6</v>
      </c>
      <c r="C3" s="149">
        <v>1</v>
      </c>
      <c r="D3" s="148" t="s">
        <v>29382</v>
      </c>
      <c r="E3" s="130" t="s">
        <v>39021</v>
      </c>
      <c r="F3" s="150">
        <v>45969.444699074076</v>
      </c>
      <c r="G3" s="105">
        <f t="shared" ca="1" si="0"/>
        <v>8.757523144595325E-3</v>
      </c>
      <c r="H3" s="150">
        <v>45969.438877314817</v>
      </c>
      <c r="I3" s="148" t="str">
        <f>IFERROR(VLOOKUP(D3,DB!A:F,6,0),"")</f>
        <v>SCECO</v>
      </c>
      <c r="J3" s="148" t="str">
        <f>IFERROR(VLOOKUP(D3,DB!A:G,7,0),"")</f>
        <v>Dead</v>
      </c>
      <c r="K3" s="151" t="s">
        <v>39132</v>
      </c>
      <c r="L3" s="152" t="str">
        <f>IFERROR(VLOOKUP(D3,DB!A:I,9,0),"")</f>
        <v>Latis</v>
      </c>
    </row>
    <row r="4" spans="1:16382" ht="31.5" customHeight="1">
      <c r="A4" s="147"/>
      <c r="B4" s="148" t="str">
        <f>IFERROR(VLOOKUP(D4,DB!A:K,11,0),"")</f>
        <v/>
      </c>
      <c r="C4" s="149"/>
      <c r="D4" s="61"/>
      <c r="E4" s="130"/>
      <c r="F4" s="150"/>
      <c r="G4" s="105">
        <f t="shared" ca="1" si="0"/>
        <v>45969.453456597221</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45969.453456597221</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45969.453456597221</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45969.453456597221</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45969.453456597221</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45969.453456597221</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45969.453456597221</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45969.453456597221</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45969.453456597221</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45969.453456597221</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45969.453456597221</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45969.453456597221</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45969.453456597221</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45969.453456597221</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45969.453456597221</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45969.453456597221</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45969.453456597221</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45969.453456597221</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45969.453456597221</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45969.453456597221</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45969.453456597221</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45969.453456597221</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45969.453456597221</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45969.453456597221</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45969.453456597221</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45969.453456597221</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45969.453456597221</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45969.453456597221</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45969.453456597221</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45969.453456597221</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45969.453456597221</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45969.453456597221</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45969.453456597221</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45969.453456597221</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45969.453456597221</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45969.453456597221</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45969.453456597221</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45969.453456597221</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45969.453456597221</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45969.453456597221</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45969.453456597221</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45969.453456597221</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45969.453456597221</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45969.453456597221</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45969.453456597221</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45969.453456597221</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45969.453456597221</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45969.453456597221</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45969.453456597221</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45969.453456597221</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45969.453456597221</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45969.453456597221</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45969.453456597221</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45969.453456597221</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45969.453456597221</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45969.453456597221</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45969.453456597221</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45969.453456597221</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45969.453456597221</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45969.453456597221</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45969.453456597221</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45969.453456597221</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45969.453456597221</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45969.453456597221</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45969.453456597221</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45969.453456597221</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45969.453456597221</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45969.453456597221</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45969.453456597221</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45969.453456597221</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45969.453456597221</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45969.453456597221</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45969.453456597221</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45969.453456597221</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45969.453456597221</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45969.453456597221</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45969.453456597221</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45969.453456597221</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45969.453456597221</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45969.453456597221</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45969.453456597221</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45969.453456597221</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45969.453456597221</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45969.453456597221</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45969.453456597221</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45969.453456597221</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45969.453456597221</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45969.453456597221</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45969.453456597221</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45969.453456597221</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45969.453456597221</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45969.453456597221</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45969.453456597221</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45969.453456597221</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45969.453456597221</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45969.453456597221</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45969.453456597221</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45969.453456597221</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45969.453456597221</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45969.453456597221</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45969.453456597221</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45969.453456597221</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45969.453456597221</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45969.453456597221</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45969.453456597221</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45969.453456597221</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45969.453456597221</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45969.453456597221</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45969.453456597221</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45969.453456597221</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45969.453456597221</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45969.453456597221</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45969.453456597221</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45969.453456597221</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45969.453456597221</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45969.453456597221</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45969.453456597221</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45969.453456597221</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45969.453456597221</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45969.453456597221</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45969.453456597221</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45969.453456597221</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45969.453456597221</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45969.453456597221</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45969.453456597221</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45969.453456597221</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45969.453456597221</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45969.453456597221</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45969.453456597221</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45969.453456597221</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45969.453456597221</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45969.453456597221</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45969.453456597221</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45969.453456597221</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45969.453456597221</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45969.453456597221</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45969.453456597221</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45969.453456597221</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45969.453456597221</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45969.453456597221</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45969.453456597221</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45969.453456597221</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45969.453456597221</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45969.453456597221</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45969.453456597221</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45969.453456597221</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45969.453456597221</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45969.453456597221</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45969.453456597221</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45969.453456597221</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45969.453456597221</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45969.453456597221</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45969.453456597221</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45969.453456597221</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45969.453456597221</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45969.453456597221</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45969.453456597221</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45969.453456597221</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45969.453456597221</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45969.453456597221</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45969.453456597221</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45969.453456597221</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45969.453456597221</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45969.453456597221</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45969.453456597221</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45969.453456597221</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45969.453456597221</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45969.453456597221</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45969.453456597221</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45969.453456597221</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45969.453456597221</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45969.453456597221</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45969.453456597221</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45969.453456597221</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45969.453456597221</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45969.453456597221</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45969.453456597221</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45969.453456597221</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45969.453456597221</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45969.453456597221</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45969.453456597221</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45969.453456597221</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45969.453456597221</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45969.453456597221</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45969.453456597221</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45969.453456597221</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45969.453456597221</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45969.453456597221</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45969.453456597221</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45969.453456597221</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45969.453456597221</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45969.453456597221</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45969.453456597221</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45969.453456597221</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2025-11-08T07:55:48Z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