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70" documentId="120_S{2AC9BD13-BADA-5192-A53E-5A8FF88502F6}" xr6:coauthVersionLast="47" xr6:coauthVersionMax="47" xr10:uidLastSave="{6FD037B5-09D6-4C6E-BABB-574687B4661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<sst xmlns="http://schemas.openxmlformats.org/spreadsheetml/2006/main" count="181520" uniqueCount="39138">
  <si>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</si>
  <si>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</si>
  <si>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</si>
  <si>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</si>
  <si>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</si>
  <si>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</si>
  <si>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</si>
  <si>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</si>
  <si>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</si>
  <si>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</si>
  <si>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</si>
  <si>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</si>
  <si>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</si>
  <si>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</si>
  <si>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</si>
  <si>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</si>
  <si>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</si>
  <si>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</si>
  <si>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</si>
  <si>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</si>
  <si>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</si>
  <si>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</si>
  <si>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</si>
  <si>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</si>
  <si>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</si>
  <si>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</si>
  <si>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</si>
  <si>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</si>
  <si>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</si>
  <si>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</si>
  <si>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</si>
  <si>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</si>
  <si>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</si>
  <si>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</si>
  <si>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</si>
  <si>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</si>
  <si>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</si>
  <si>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</si>
  <si>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</si>
  <si>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</si>
  <si>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</si>
  <si>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</si>
  <si>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</si>
  <si>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</si>
  <si>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</si>
  <si>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</si>
  <si>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</si>
  <si>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</si>
  <si>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</si>
  <si>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</si>
  <si>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</si>
  <si>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</si>
  <si>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</si>
  <si>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</si>
  <si>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</si>
  <si>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</si>
  <si>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</si>
  <si>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</si>
  <si>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</si>
  <si>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</si>
  <si>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</si>
  <si>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</si>
  <si>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</si>
  <si>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</si>
  <si>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</si>
  <si>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</si>
  <si>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</si>
  <si>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</si>
  <si>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</si>
  <si>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</si>
  <si>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</si>
  <si>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</si>
  <si>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</si>
  <si>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</si>
  <si>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</si>
  <si>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</si>
  <si>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</si>
  <si>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</si>
  <si>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</si>
  <si>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</si>
  <si>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</si>
  <si>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</si>
  <si>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</si>
  <si>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</si>
  <si>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</si>
  <si>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</si>
  <si>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</si>
  <si>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</si>
  <si>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</si>
  <si>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</si>
  <si>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</si>
  <si>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</si>
  <si>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</si>
  <si>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</si>
  <si>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</si>
  <si>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</si>
  <si>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</si>
  <si>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</si>
  <si>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</si>
  <si>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</si>
  <si>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</si>
  <si>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</si>
  <si>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</si>
  <si>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</si>
  <si>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</si>
  <si>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</si>
  <si>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</si>
  <si>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</si>
  <si>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</si>
  <si>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</si>
  <si>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</si>
  <si>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</si>
  <si>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</si>
  <si>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</si>
  <si>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</si>
  <si>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</si>
  <si>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</si>
  <si>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</si>
  <si>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</si>
  <si>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</si>
  <si>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</si>
  <si>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</si>
  <si>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</si>
  <si>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</si>
  <si>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</si>
  <si>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</si>
  <si>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</si>
  <si>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</si>
  <si>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</si>
  <si>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</si>
  <si>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</si>
  <si>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</si>
  <si>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</si>
  <si>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</si>
  <si>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</si>
  <si>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</si>
  <si>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</si>
  <si>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</si>
  <si>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</si>
  <si>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</si>
  <si>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</si>
  <si>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</si>
  <si>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</si>
  <si>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</si>
  <si>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</si>
  <si>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</si>
  <si>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</si>
  <si>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</si>
  <si>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</si>
  <si>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</si>
  <si>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</si>
  <si>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</si>
  <si>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</si>
  <si>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</si>
  <si>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</si>
  <si>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</si>
  <si>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</si>
  <si>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</si>
  <si>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</si>
  <si>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</si>
  <si>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</si>
  <si>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</si>
  <si>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</si>
  <si>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</si>
  <si>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</si>
  <si>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</si>
  <si>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</si>
  <si>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</si>
  <si>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</si>
  <si>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</si>
  <si>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</si>
  <si>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</si>
  <si>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</si>
  <si>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</si>
  <si>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</si>
  <si>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</si>
  <si>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</si>
  <si>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</si>
  <si>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</si>
  <si>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</si>
  <si>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</si>
  <si>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</si>
  <si>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</si>
  <si>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</si>
  <si>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</si>
  <si>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</si>
  <si>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</si>
  <si>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</si>
  <si>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</si>
  <si>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</si>
  <si>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</si>
  <si>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</si>
  <si>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</si>
  <si>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</si>
  <si>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</si>
  <si>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</si>
  <si>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</si>
  <si>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</si>
  <si>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</si>
  <si>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</si>
  <si>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</si>
  <si>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</si>
  <si>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</si>
  <si>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</si>
  <si>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</si>
  <si>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</si>
  <si>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</si>
  <si>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</si>
  <si>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</si>
  <si>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</si>
  <si>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</si>
  <si>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</si>
  <si>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</si>
  <si>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</si>
  <si>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</si>
  <si>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</si>
  <si>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</si>
  <si>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</si>
  <si>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</si>
  <si>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</si>
  <si>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</si>
  <si>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</si>
  <si>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</si>
  <si>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</si>
  <si>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</si>
  <si>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</si>
  <si>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</si>
  <si>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</si>
  <si>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</si>
  <si>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</si>
  <si>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</si>
  <si>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</si>
  <si>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</si>
  <si>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</si>
  <si>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</si>
  <si>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</si>
  <si>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</si>
  <si>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</si>
  <si>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</si>
  <si>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</si>
  <si>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</si>
  <si>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</si>
  <si>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</si>
  <si>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</si>
  <si>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</si>
  <si>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</si>
  <si>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</si>
  <si>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</si>
  <si>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</si>
  <si>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</si>
  <si>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</si>
  <si>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</si>
  <si>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</si>
  <si>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</si>
  <si>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</si>
  <si>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</si>
  <si>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</si>
  <si>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</si>
  <si>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</si>
  <si>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</si>
  <si>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</si>
  <si>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</si>
  <si>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</si>
  <si>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</si>
  <si>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</si>
  <si>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</si>
  <si>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</si>
  <si>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</si>
  <si>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</si>
  <si>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</si>
  <si>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</si>
  <si>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</si>
  <si>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</si>
  <si>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</si>
  <si>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</si>
  <si>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</si>
  <si>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</si>
  <si>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</si>
  <si>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</si>
  <si>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</si>
  <si>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</si>
  <si>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</si>
  <si>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</si>
  <si>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</si>
  <si>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</si>
  <si>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</si>
  <si>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</si>
  <si>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</si>
  <si>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</si>
  <si>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</si>
  <si>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</si>
  <si>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</si>
  <si>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</si>
  <si>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</si>
  <si>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</si>
  <si>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</si>
  <si>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</si>
  <si>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</si>
  <si>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</si>
  <si>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</si>
  <si>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</si>
  <si>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</si>
  <si>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</si>
  <si>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</si>
  <si>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</si>
  <si>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</si>
  <si>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</si>
  <si>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</si>
  <si>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</si>
  <si>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</si>
  <si>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</si>
  <si>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</si>
  <si>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</si>
  <si>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</si>
  <si>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</si>
  <si>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</si>
  <si>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</si>
  <si>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</si>
  <si>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</si>
  <si>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</si>
  <si>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</si>
  <si>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</si>
  <si>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</si>
  <si>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</si>
  <si>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</si>
  <si>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</si>
  <si>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</si>
  <si>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</si>
  <si>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</si>
  <si>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</si>
  <si>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</si>
  <si>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</si>
  <si>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</si>
  <si>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</si>
  <si>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</si>
  <si>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</si>
  <si>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</si>
  <si>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</si>
  <si>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</si>
  <si>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</si>
  <si>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</si>
  <si>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</si>
  <si>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</si>
  <si>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</si>
  <si>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</si>
  <si>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</si>
  <si>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</si>
  <si>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</si>
  <si>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</si>
  <si>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</si>
  <si>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</si>
  <si>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</si>
  <si>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</si>
  <si>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</si>
  <si>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</si>
  <si>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</si>
  <si>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</si>
  <si>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</si>
  <si>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</si>
  <si>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</si>
  <si>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</si>
  <si>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</si>
  <si>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</si>
  <si>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</si>
  <si>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</si>
  <si>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</si>
  <si>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</si>
  <si>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</si>
  <si>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</si>
  <si>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</si>
  <si>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</si>
  <si>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</si>
  <si>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</si>
  <si>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</si>
  <si>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</si>
  <si>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</si>
  <si>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</si>
  <si>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</si>
  <si>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</si>
  <si>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</si>
  <si>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</si>
  <si>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</si>
  <si>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</si>
  <si>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</si>
  <si>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</si>
  <si>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</si>
  <si>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</si>
  <si>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</si>
  <si>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</si>
  <si>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</si>
  <si>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</si>
  <si>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</si>
  <si>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</si>
  <si>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</si>
  <si>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</si>
  <si>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</si>
  <si>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</si>
  <si>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</si>
  <si>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</si>
  <si>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</si>
  <si>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</si>
  <si>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</si>
  <si>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</si>
  <si>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</si>
  <si>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</si>
  <si>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</si>
  <si>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</si>
  <si>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</si>
  <si>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</si>
  <si>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</si>
  <si>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</si>
  <si>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</si>
  <si>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</si>
  <si>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</si>
  <si>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</si>
  <si>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</si>
  <si>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</si>
  <si>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</si>
  <si>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</si>
  <si>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</si>
  <si>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</si>
  <si>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</si>
  <si>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</si>
  <si>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</si>
  <si>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</si>
  <si>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</si>
  <si>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</si>
  <si>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</si>
  <si>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</si>
  <si>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</si>
  <si>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</si>
  <si>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</si>
  <si>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</si>
  <si>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</si>
  <si>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</si>
  <si>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</si>
  <si>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</si>
  <si>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</si>
  <si>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</si>
  <si>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</si>
  <si>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</si>
  <si>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</si>
  <si>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</si>
  <si>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</si>
  <si>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</si>
  <si>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</si>
  <si>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</si>
  <si>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</si>
  <si>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</si>
  <si>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</si>
  <si>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</si>
  <si>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</si>
  <si>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</si>
  <si>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</si>
  <si>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</si>
  <si>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</si>
  <si>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</si>
  <si>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</si>
  <si>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</si>
  <si>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</si>
  <si>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</si>
  <si>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</si>
  <si>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</si>
  <si>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</si>
  <si>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</si>
  <si>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</si>
  <si>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</si>
  <si>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</si>
  <si>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</si>
  <si>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</si>
  <si>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</si>
  <si>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</si>
  <si>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</si>
  <si>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</si>
  <si>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</si>
  <si>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</si>
  <si>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</si>
  <si>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</si>
  <si>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</si>
  <si>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</si>
  <si>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</si>
  <si>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</si>
  <si>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</si>
  <si>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</si>
  <si>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</si>
  <si>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</si>
  <si>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</si>
  <si>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</si>
  <si>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</si>
  <si>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</si>
  <si>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</si>
  <si>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</si>
  <si>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</si>
  <si>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</si>
  <si>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</si>
  <si>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</si>
  <si>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</si>
  <si>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</si>
  <si>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</si>
  <si>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</si>
  <si>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</si>
  <si>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</si>
  <si>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</si>
  <si>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</si>
  <si>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</si>
  <si>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</si>
  <si>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</si>
  <si>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</si>
  <si>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</si>
  <si>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</si>
  <si>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</si>
  <si>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</si>
  <si>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</si>
  <si>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</si>
  <si>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</si>
  <si>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</si>
  <si>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</si>
  <si>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</si>
  <si>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</si>
  <si>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</si>
  <si>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</si>
  <si>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</si>
  <si>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</si>
  <si>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</si>
  <si>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</si>
  <si>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</si>
  <si>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</si>
  <si>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</si>
  <si>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</si>
  <si>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</si>
  <si>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</si>
  <si>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</si>
  <si>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</si>
  <si>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</si>
  <si>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</si>
  <si>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</si>
  <si>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</si>
  <si>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</si>
  <si>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</si>
  <si>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</si>
  <si>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</si>
  <si>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</si>
  <si>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</si>
  <si>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</si>
  <si>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</si>
  <si>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</si>
  <si>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</si>
  <si>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</si>
  <si>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</si>
  <si>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</si>
  <si>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</si>
  <si>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</si>
  <si>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</si>
  <si>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</si>
  <si>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</si>
  <si>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</si>
  <si>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</si>
  <si>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</si>
  <si>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</si>
  <si>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</si>
  <si>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</si>
  <si>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</si>
  <si>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</si>
  <si>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</si>
  <si>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</si>
  <si>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</si>
  <si>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</si>
  <si>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</si>
  <si>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</si>
  <si>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</si>
  <si>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</si>
  <si>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</si>
  <si>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</si>
  <si>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</si>
  <si>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</si>
  <si>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</si>
  <si>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</si>
  <si>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</si>
  <si>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</si>
  <si>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</si>
  <si>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</si>
  <si>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</si>
  <si>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</si>
  <si>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</si>
  <si>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</si>
  <si>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</si>
  <si>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</si>
  <si>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</si>
  <si>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</si>
  <si>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</si>
  <si>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</si>
  <si>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</si>
  <si>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</si>
  <si>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</si>
  <si>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</si>
  <si>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</si>
  <si>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</si>
  <si>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</si>
  <si>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</si>
  <si>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</si>
  <si>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</si>
  <si>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</si>
  <si>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</si>
  <si>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</si>
  <si>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</si>
  <si>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</si>
  <si>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</si>
  <si>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</si>
  <si>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</si>
  <si>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</si>
  <si>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</si>
  <si>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</si>
  <si>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</si>
  <si>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</si>
  <si>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</si>
  <si>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</si>
  <si>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</si>
  <si>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</si>
  <si>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</si>
  <si>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</si>
  <si>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</si>
  <si>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</si>
  <si>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</si>
  <si>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</si>
  <si>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</si>
  <si>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</si>
  <si>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</si>
  <si>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</si>
  <si>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</si>
  <si>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</si>
  <si>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</si>
  <si>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</si>
  <si>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</si>
  <si>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</si>
  <si>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</si>
  <si>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</si>
  <si>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</si>
  <si>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</si>
  <si>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</si>
  <si>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</si>
  <si>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</si>
  <si>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</si>
  <si>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</si>
  <si>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</si>
  <si>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</si>
  <si>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</si>
  <si>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</si>
  <si>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</si>
  <si>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</si>
  <si>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</si>
  <si>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</si>
  <si>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</si>
  <si>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</si>
  <si>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</si>
  <si>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</si>
  <si>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</si>
  <si>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</si>
  <si>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</si>
  <si>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</si>
  <si>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</si>
  <si>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</si>
  <si>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</si>
  <si>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</si>
  <si>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</si>
  <si>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</si>
  <si>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</si>
  <si>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</si>
  <si>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</si>
  <si>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</si>
  <si>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</si>
  <si>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</si>
  <si>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</si>
  <si>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</si>
  <si>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</si>
  <si>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</si>
  <si>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</si>
  <si>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</si>
  <si>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</si>
  <si>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</si>
  <si>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</si>
  <si>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</si>
  <si>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</si>
  <si>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</si>
  <si>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</si>
  <si>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</si>
  <si>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</si>
  <si>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</si>
  <si>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</si>
  <si>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</si>
  <si>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</si>
  <si>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</si>
  <si>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</si>
  <si>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</si>
  <si>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</si>
  <si>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</si>
  <si>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</si>
  <si>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</si>
  <si>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</si>
  <si>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</si>
  <si>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</si>
  <si>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</si>
  <si>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</si>
  <si>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</si>
  <si>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</si>
  <si>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</si>
  <si>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</si>
  <si>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</si>
  <si>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</si>
  <si>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</si>
  <si>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</si>
  <si>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</si>
  <si>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</si>
  <si>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</si>
  <si>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</si>
  <si>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</si>
  <si>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</si>
  <si>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</si>
  <si>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</si>
  <si>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</si>
  <si>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</si>
  <si>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</si>
  <si>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</si>
  <si>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</si>
  <si>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</si>
  <si>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</si>
  <si>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</si>
  <si>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</si>
  <si>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</si>
  <si>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</si>
  <si>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</si>
  <si>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</si>
  <si>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</si>
  <si>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</si>
  <si>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</si>
  <si>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</si>
  <si>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</si>
  <si>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</si>
  <si>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</si>
  <si>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</si>
  <si>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</si>
  <si>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</si>
  <si>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</si>
  <si>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</si>
  <si>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</si>
  <si>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</si>
  <si>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</si>
  <si>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</si>
  <si>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</si>
  <si>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</si>
  <si>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</si>
  <si>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</si>
  <si>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</si>
  <si>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</si>
  <si>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</si>
  <si>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</si>
  <si>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</si>
  <si>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</si>
  <si>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</si>
  <si>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</si>
  <si>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</si>
  <si>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</si>
  <si>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</si>
  <si>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</si>
  <si>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</si>
  <si>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</si>
  <si>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</si>
  <si>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</si>
  <si>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</si>
  <si>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</si>
  <si>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</si>
  <si>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</si>
  <si>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</si>
  <si>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</si>
  <si>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</si>
  <si>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</si>
  <si>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</si>
  <si>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</si>
  <si>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</si>
  <si>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</si>
  <si>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</si>
  <si>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</si>
  <si>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</si>
  <si>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</si>
  <si>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</si>
  <si>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</si>
  <si>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</si>
  <si>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</si>
  <si>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</si>
  <si>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</si>
  <si>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</si>
  <si>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</si>
  <si>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</si>
  <si>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</si>
  <si>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</si>
  <si>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</si>
  <si>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</si>
  <si>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</si>
  <si>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</si>
  <si>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</si>
  <si>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</si>
  <si>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</si>
  <si>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</si>
  <si>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</si>
  <si>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</si>
  <si>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</si>
  <si>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</si>
  <si>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</si>
  <si>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</si>
  <si>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</si>
  <si>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</si>
  <si>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</si>
  <si>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</si>
  <si>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</si>
  <si>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</si>
  <si>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</si>
  <si>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</si>
  <si>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</si>
  <si>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</si>
  <si>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</si>
  <si>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</si>
  <si>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</si>
  <si>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</si>
  <si>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</si>
  <si>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</si>
  <si>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</si>
  <si>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</si>
  <si>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</si>
  <si>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</si>
  <si>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</si>
  <si>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</si>
  <si>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</si>
  <si>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</si>
  <si>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</si>
  <si>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</si>
  <si>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</si>
  <si>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</si>
  <si>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</si>
  <si>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</si>
  <si>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</si>
  <si>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</si>
  <si>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</si>
  <si>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</si>
  <si>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</si>
  <si>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</si>
  <si>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</si>
  <si>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</si>
  <si>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</si>
  <si>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</si>
  <si>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</si>
  <si>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</si>
  <si>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</si>
  <si>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</si>
  <si>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</si>
  <si>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</si>
  <si>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</si>
  <si>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</si>
  <si>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</si>
  <si>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</si>
  <si>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</si>
  <si>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</si>
  <si>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</si>
  <si>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</si>
  <si>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</si>
  <si>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</si>
  <si>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</si>
  <si>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</si>
  <si>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</si>
  <si>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</si>
  <si>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</si>
  <si>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</si>
  <si>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</si>
  <si>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</si>
  <si>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</si>
  <si>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</si>
  <si>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</si>
  <si>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</si>
  <si>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</si>
  <si>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</si>
  <si>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</si>
  <si>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</si>
  <si>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</si>
  <si>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</si>
  <si>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</si>
  <si>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</si>
  <si>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</si>
  <si>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</si>
  <si>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</si>
  <si>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</si>
  <si>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</si>
  <si>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</si>
  <si>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</si>
  <si>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</si>
  <si>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</si>
  <si>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</si>
  <si>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</si>
  <si>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</si>
  <si>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</si>
  <si>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</si>
  <si>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</si>
  <si>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</si>
  <si>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</si>
  <si>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</si>
  <si>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</si>
  <si>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</si>
  <si>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</si>
  <si>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</si>
  <si>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</si>
  <si>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</si>
  <si>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</si>
  <si>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</si>
  <si>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</si>
  <si>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</si>
  <si>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</si>
  <si>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</si>
  <si>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</si>
  <si>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</si>
  <si>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</si>
  <si>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</si>
  <si>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</si>
  <si>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</si>
  <si>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</si>
  <si>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</si>
  <si>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</si>
  <si>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</si>
  <si>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</si>
  <si>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</si>
  <si>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</si>
  <si>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</si>
  <si>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</si>
  <si>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</si>
  <si>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</si>
  <si>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</si>
  <si>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</si>
  <si>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</si>
  <si>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</si>
  <si>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</si>
  <si>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</si>
  <si>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</si>
  <si>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</si>
  <si>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</si>
  <si>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</si>
  <si>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</si>
  <si>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</si>
  <si>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</si>
  <si>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</si>
  <si>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</si>
  <si>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</si>
  <si>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</si>
  <si>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</si>
  <si>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</si>
  <si>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</si>
  <si>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</si>
  <si>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</si>
  <si>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</si>
  <si>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</si>
  <si>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</si>
  <si>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</si>
  <si>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</si>
  <si>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</si>
  <si>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</si>
  <si>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</si>
  <si>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</si>
  <si>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</si>
  <si>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</si>
  <si>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</si>
  <si>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</si>
  <si>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</si>
  <si>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</si>
  <si>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</si>
  <si>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</si>
  <si>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</si>
  <si>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</si>
  <si>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</si>
  <si>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</si>
  <si>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</si>
  <si>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</si>
  <si>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</si>
  <si>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</si>
  <si>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</si>
  <si>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</si>
  <si>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</si>
  <si>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</si>
  <si>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</si>
  <si>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</si>
  <si>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</si>
  <si>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</si>
  <si>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</si>
  <si>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</si>
  <si>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</si>
  <si>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</si>
  <si>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</si>
  <si>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</si>
  <si>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</si>
  <si>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</si>
  <si>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</si>
  <si>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</si>
  <si>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</si>
  <si>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</si>
  <si>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</si>
  <si>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</si>
  <si>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</si>
  <si>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</si>
  <si>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</si>
  <si>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</si>
  <si>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</si>
  <si>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</si>
  <si>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</si>
  <si>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</si>
  <si>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</si>
  <si>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</si>
  <si>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</si>
  <si>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</si>
  <si>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</si>
  <si>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</si>
  <si>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</si>
  <si>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</si>
  <si>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</si>
  <si>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</si>
  <si>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</si>
  <si>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</si>
  <si>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</si>
  <si>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</si>
  <si>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</si>
  <si>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</si>
  <si>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</si>
  <si>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</si>
  <si>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</si>
  <si>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</si>
  <si>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</si>
  <si>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</si>
  <si>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</si>
  <si>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</si>
  <si>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</si>
  <si>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</si>
  <si>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</si>
  <si>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</si>
  <si>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</si>
  <si>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</si>
  <si>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</si>
  <si>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</si>
  <si>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</si>
  <si>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</si>
  <si>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</si>
  <si>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</si>
  <si>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</si>
  <si>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</si>
  <si>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</si>
  <si>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</si>
  <si>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</si>
  <si>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</si>
  <si>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</si>
  <si>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</si>
  <si>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</si>
  <si>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</si>
  <si>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</si>
  <si>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</si>
  <si>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</si>
  <si>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</si>
  <si>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</si>
  <si>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</si>
  <si>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</si>
  <si>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</si>
  <si>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</si>
  <si>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</si>
  <si>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</si>
  <si>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</si>
  <si>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</si>
  <si>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</si>
  <si>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</si>
  <si>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</si>
  <si>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</si>
  <si>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</si>
  <si>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</si>
  <si>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</si>
  <si>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</si>
  <si>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</si>
  <si>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</si>
  <si>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</si>
  <si>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</si>
  <si>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</si>
  <si>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</si>
  <si>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</si>
  <si>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</si>
  <si>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</si>
  <si>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</si>
  <si>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</si>
  <si>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</si>
  <si>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</si>
  <si>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</si>
  <si>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</si>
  <si>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</si>
  <si>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</si>
  <si>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</si>
  <si>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</si>
  <si>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</si>
  <si>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</si>
  <si>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</si>
  <si>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</si>
  <si>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</si>
  <si>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</si>
  <si>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</si>
  <si>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</si>
  <si>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</si>
  <si>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</si>
  <si>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</si>
  <si>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</si>
  <si>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</si>
  <si>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</si>
  <si>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</si>
  <si>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</si>
  <si>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</si>
  <si>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</si>
  <si>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</si>
  <si>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</si>
  <si>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</si>
  <si>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</si>
  <si>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</si>
  <si>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</si>
  <si>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</si>
  <si>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</si>
  <si>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</si>
  <si>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</si>
  <si>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</si>
  <si>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</si>
  <si>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</si>
  <si>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</si>
  <si>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</si>
  <si>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</si>
  <si>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</si>
  <si>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</si>
  <si>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</si>
  <si>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</si>
  <si>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</si>
  <si>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</si>
  <si>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</si>
  <si>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</si>
  <si>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</si>
  <si>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</si>
  <si>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</si>
  <si>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</si>
  <si>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</si>
  <si>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</si>
  <si>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</si>
  <si>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</si>
  <si>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</si>
  <si>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</si>
  <si>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</si>
  <si>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</si>
  <si>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</si>
  <si>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</si>
  <si>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</si>
  <si>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</si>
  <si>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</si>
  <si>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</si>
  <si>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</si>
  <si>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</si>
  <si>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</si>
  <si>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</si>
  <si>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</si>
  <si>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</si>
  <si>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</si>
  <si>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</si>
  <si>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</si>
  <si>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</si>
  <si>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</si>
  <si>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</si>
  <si>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</si>
  <si>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</si>
  <si>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</si>
  <si>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</si>
  <si>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</si>
  <si>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</si>
  <si>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</si>
  <si>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</si>
  <si>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</si>
  <si>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</si>
  <si>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</si>
  <si>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</si>
  <si>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</si>
  <si>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</si>
  <si>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</si>
  <si>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</si>
  <si>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</si>
  <si>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</si>
  <si>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</si>
  <si>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</si>
  <si>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</si>
  <si>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</si>
  <si>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</si>
  <si>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</si>
  <si>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</si>
  <si>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</si>
  <si>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</si>
  <si>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</si>
  <si>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</si>
  <si>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</si>
  <si>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</si>
  <si>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</si>
  <si>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</si>
  <si>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</si>
  <si>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</si>
  <si>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</si>
  <si>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</si>
  <si>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</si>
  <si>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</si>
  <si>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</si>
  <si>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</si>
  <si>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</si>
  <si>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</si>
  <si>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</si>
  <si>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</si>
  <si>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</si>
  <si>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</si>
  <si>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</si>
  <si>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</si>
  <si>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</si>
  <si>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</si>
  <si>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</si>
  <si>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</si>
  <si>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</si>
  <si>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</si>
  <si>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</si>
  <si>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</si>
  <si>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</si>
  <si>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</si>
  <si>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</si>
  <si>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</si>
  <si>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</si>
  <si>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</si>
  <si>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</si>
  <si>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</si>
  <si>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</si>
  <si>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</si>
  <si>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</si>
  <si>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</si>
  <si>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</si>
  <si>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</si>
  <si>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</si>
  <si>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</si>
  <si>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</si>
  <si>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</si>
  <si>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</si>
  <si>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</si>
  <si>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</si>
  <si>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</si>
  <si>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</si>
  <si>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</si>
  <si>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</si>
  <si>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</si>
  <si>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</si>
  <si>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</si>
  <si>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</si>
  <si>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</si>
  <si>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</si>
  <si>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</si>
  <si>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</si>
  <si>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</si>
  <si>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</si>
  <si>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</si>
  <si>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</si>
  <si>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</si>
  <si>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</si>
  <si>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</si>
  <si>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</si>
  <si>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</si>
  <si>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</si>
  <si>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</si>
  <si>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</si>
  <si>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</si>
  <si>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</si>
  <si>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</si>
  <si>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</si>
  <si>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</si>
  <si>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</si>
  <si>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</si>
  <si>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</si>
  <si>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</si>
  <si>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</si>
  <si>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</si>
  <si>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</si>
  <si>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</si>
  <si>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</si>
  <si>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</si>
  <si>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</si>
  <si>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</si>
  <si>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</si>
  <si>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</si>
  <si>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</si>
  <si>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</si>
  <si>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</si>
  <si>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</si>
  <si>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</si>
  <si>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</si>
  <si>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</si>
  <si>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</si>
  <si>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</si>
  <si>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</si>
  <si>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</si>
  <si>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</si>
  <si>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</si>
  <si>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</si>
  <si>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</si>
  <si>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</si>
  <si>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</si>
  <si>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</si>
  <si>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</si>
  <si>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</si>
  <si>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</si>
  <si>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</si>
  <si>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</si>
  <si>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</si>
  <si>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</si>
  <si>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</si>
  <si>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</si>
  <si>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</si>
  <si>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</si>
  <si>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</si>
  <si>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</si>
  <si>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</si>
  <si>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</si>
  <si>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</si>
  <si>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</si>
  <si>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</si>
  <si>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</si>
  <si>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</si>
  <si>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</si>
  <si>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</si>
  <si>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</si>
  <si>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</si>
  <si>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</si>
  <si>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</si>
  <si>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</si>
  <si>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</si>
  <si>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</si>
  <si>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</si>
  <si>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</si>
  <si>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</si>
  <si>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</si>
  <si>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</si>
  <si>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</si>
  <si>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</si>
  <si>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</si>
  <si>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</si>
  <si>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</si>
  <si>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</si>
  <si>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</si>
  <si>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</si>
  <si>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</si>
  <si>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</si>
  <si>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</si>
  <si>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</si>
  <si>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</si>
  <si>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</si>
  <si>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</si>
  <si>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</si>
  <si>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</si>
  <si>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</si>
  <si>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</si>
  <si>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</si>
  <si>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</si>
  <si>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</si>
  <si>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</si>
  <si>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</si>
  <si>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</si>
  <si>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</si>
  <si>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</si>
  <si>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</si>
  <si>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</si>
  <si>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</si>
  <si>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</si>
  <si>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</si>
  <si>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</si>
  <si>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</si>
  <si>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</si>
  <si>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</si>
  <si>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</si>
  <si>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</si>
  <si>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</si>
  <si>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</si>
  <si>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</si>
  <si>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</si>
  <si>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</si>
  <si>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</si>
  <si>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</si>
  <si>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</si>
  <si>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</si>
  <si>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</si>
  <si>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</si>
  <si>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</si>
  <si>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</si>
  <si>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</si>
  <si>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</si>
  <si>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</si>
  <si>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</si>
  <si>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</si>
  <si>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</si>
  <si>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</si>
  <si>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</si>
  <si>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</si>
  <si>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</si>
  <si>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</si>
  <si>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</si>
  <si>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</si>
  <si>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</si>
  <si>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</si>
  <si>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</si>
  <si>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</si>
  <si>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</si>
  <si>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</si>
  <si>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</si>
  <si>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</si>
  <si>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</si>
  <si>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</si>
  <si>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</si>
  <si>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</si>
  <si>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</si>
  <si>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</si>
  <si>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</si>
  <si>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</si>
  <si>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</si>
  <si>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</si>
  <si>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</si>
  <si>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</si>
  <si>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</si>
  <si>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</si>
  <si>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</si>
  <si>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</si>
  <si>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</si>
  <si>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</si>
  <si>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</si>
  <si>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</si>
  <si>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</si>
  <si>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</si>
  <si>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</si>
  <si>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</si>
  <si>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</si>
  <si>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</si>
  <si>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</si>
  <si>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</si>
  <si>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</si>
  <si>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</si>
  <si>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</si>
  <si>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</si>
  <si>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</si>
  <si>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</si>
  <si>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</si>
  <si>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</si>
  <si>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</si>
  <si>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</si>
  <si>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</si>
  <si>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</si>
  <si>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</si>
  <si>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</si>
  <si>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</si>
  <si>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</si>
  <si>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</si>
  <si>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</si>
  <si>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</si>
  <si>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</si>
  <si>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</si>
  <si>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</si>
  <si>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</si>
  <si>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</si>
  <si>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</si>
  <si>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</si>
  <si>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</si>
  <si>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</si>
  <si>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</si>
  <si>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</si>
  <si>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</si>
  <si>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</si>
  <si>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</si>
  <si>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</si>
  <si>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</si>
  <si>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</si>
  <si>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</si>
  <si>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</si>
  <si>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</si>
  <si>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</si>
  <si>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</si>
  <si>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</si>
  <si>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</si>
  <si>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</si>
  <si>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</si>
  <si>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</si>
  <si>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</si>
  <si>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</si>
  <si>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</si>
  <si>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</si>
  <si>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</si>
  <si>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</si>
  <si>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</si>
  <si>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</si>
  <si>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</si>
  <si>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</si>
  <si>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</si>
  <si>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</si>
  <si>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</si>
  <si>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</si>
  <si>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</si>
  <si>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</si>
  <si>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</si>
  <si>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</si>
  <si>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</si>
  <si>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</si>
  <si>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</si>
  <si>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</si>
  <si>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</si>
  <si>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</si>
  <si>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</si>
  <si>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</si>
  <si>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</si>
  <si>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</si>
  <si>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</si>
  <si>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</si>
  <si>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</si>
  <si>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</si>
  <si>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</si>
  <si>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</si>
  <si>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</si>
  <si>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</si>
  <si>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</si>
  <si>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</si>
  <si>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</si>
  <si>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</si>
  <si>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</si>
  <si>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</si>
  <si>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</si>
  <si>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</si>
  <si>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</si>
  <si>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</si>
  <si>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</si>
  <si>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</si>
  <si>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</si>
  <si>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</si>
  <si>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</si>
  <si>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</si>
  <si>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</si>
  <si>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</si>
  <si>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</si>
  <si>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</si>
  <si>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</si>
  <si>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</si>
  <si>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</si>
  <si>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</si>
  <si>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</si>
  <si>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</si>
  <si>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</si>
  <si>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</si>
  <si>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</si>
  <si>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</si>
  <si>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</si>
  <si>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</si>
  <si>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</si>
  <si>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</si>
  <si>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</si>
  <si>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</si>
  <si>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</si>
  <si>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</si>
  <si>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</si>
  <si>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</si>
  <si>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</si>
  <si>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</si>
  <si>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</si>
  <si>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</si>
  <si>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</si>
  <si>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</si>
  <si>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</si>
  <si>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</si>
  <si>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</si>
  <si>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</si>
  <si>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</si>
  <si>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</si>
  <si>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</si>
  <si>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</si>
  <si>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</si>
  <si>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</si>
  <si>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</si>
  <si>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</si>
  <si>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</si>
  <si>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</si>
  <si>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</si>
  <si>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</si>
  <si>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</si>
  <si>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</si>
  <si>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</si>
  <si>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</si>
  <si>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</si>
  <si>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</si>
  <si>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</si>
  <si>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</si>
  <si>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</si>
  <si>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</si>
  <si>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</si>
  <si>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</si>
  <si>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</si>
  <si>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</si>
  <si>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</si>
  <si>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</si>
  <si>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</si>
  <si>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</si>
  <si>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</si>
  <si>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</si>
  <si>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</si>
  <si>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</si>
  <si>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</si>
  <si>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</si>
  <si>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</si>
  <si>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</si>
  <si>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</si>
  <si>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</si>
  <si>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</si>
  <si>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</si>
  <si>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</si>
  <si>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</si>
  <si>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</si>
  <si>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</si>
  <si>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</si>
  <si>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</si>
  <si>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</si>
  <si>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</si>
  <si>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</si>
  <si>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</si>
  <si>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</si>
  <si>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</si>
  <si>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</si>
  <si>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</si>
  <si>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</si>
  <si>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</si>
  <si>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</si>
  <si>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</si>
  <si>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</si>
  <si>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</si>
  <si>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</si>
  <si>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</si>
  <si>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</si>
  <si>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</si>
  <si>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</si>
  <si>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</si>
  <si>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</si>
  <si>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</si>
  <si>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</si>
  <si>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</si>
  <si>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</si>
  <si>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</si>
  <si>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</si>
  <si>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</si>
  <si>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</si>
  <si>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</si>
  <si>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</si>
  <si>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</si>
  <si>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</si>
  <si>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</si>
  <si>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</si>
  <si>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</si>
  <si>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</si>
  <si>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</si>
  <si>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</si>
  <si>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</si>
  <si>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</si>
  <si>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</si>
  <si>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</si>
  <si>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</si>
  <si>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</si>
  <si>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</si>
  <si>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</si>
  <si>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</si>
  <si>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</si>
  <si>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</si>
  <si>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</si>
  <si>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</si>
  <si>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</si>
  <si>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</si>
  <si>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</si>
  <si>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</si>
  <si>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</si>
  <si>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</si>
  <si>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</si>
  <si>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</si>
  <si>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</si>
  <si>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</si>
  <si>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</si>
  <si>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</si>
  <si>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</si>
  <si>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</si>
  <si>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</si>
  <si>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</si>
  <si>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</si>
  <si>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</si>
  <si>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</si>
  <si>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</si>
  <si>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</si>
  <si>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</si>
  <si>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</si>
  <si>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</si>
  <si>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</si>
  <si>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</si>
  <si>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</si>
  <si>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</si>
  <si>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</si>
  <si>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</si>
  <si>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</si>
  <si>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</si>
  <si>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</si>
  <si>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</si>
  <si>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</si>
  <si>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</si>
  <si>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</si>
  <si>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</si>
  <si>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</si>
  <si>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</si>
  <si>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</si>
  <si>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</si>
  <si>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</si>
  <si>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</si>
  <si>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</si>
  <si>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</si>
  <si>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</si>
  <si>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</si>
  <si>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</si>
  <si>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</si>
  <si>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</si>
  <si>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</si>
  <si>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</si>
  <si>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</si>
  <si>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</si>
  <si>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</si>
  <si>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</si>
  <si>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</si>
  <si>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</si>
  <si>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</si>
  <si>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</si>
  <si>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</si>
  <si>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</si>
  <si>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</si>
  <si>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</si>
  <si>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</si>
  <si>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</si>
  <si>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</si>
  <si>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</si>
  <si>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</si>
  <si>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</si>
  <si>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</si>
  <si>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</si>
  <si>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</si>
  <si>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</si>
  <si>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</si>
  <si>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</si>
  <si>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</si>
  <si>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</si>
  <si>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</si>
  <si>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</si>
  <si>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</si>
  <si>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</si>
  <si>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</si>
  <si>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</si>
  <si>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</si>
  <si>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</si>
  <si>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</si>
  <si>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</si>
  <si>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</si>
  <si>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</si>
  <si>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</si>
  <si>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</si>
  <si>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</si>
  <si>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</si>
  <si>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</si>
  <si>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</si>
  <si>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</si>
  <si>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</si>
  <si>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</si>
  <si>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</si>
  <si>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</si>
  <si>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</si>
  <si>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</si>
  <si>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</si>
  <si>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</si>
  <si>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</si>
  <si>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</si>
  <si>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</si>
  <si>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</si>
  <si>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</si>
  <si>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</si>
  <si>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</si>
  <si>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</si>
  <si>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</si>
  <si>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</si>
  <si>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</si>
  <si>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</si>
  <si>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</si>
  <si>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</si>
  <si>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</si>
  <si>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</si>
  <si>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</si>
  <si>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</si>
  <si>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</si>
  <si>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</si>
  <si>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</si>
  <si>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</si>
  <si>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</si>
  <si>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</si>
  <si>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</si>
  <si>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</si>
  <si>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</si>
  <si>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</si>
  <si>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</si>
  <si>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</si>
  <si>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</si>
  <si>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</si>
  <si>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</si>
  <si>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</si>
  <si>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</si>
  <si>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</si>
  <si>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</si>
  <si>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</si>
  <si>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</si>
  <si>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</si>
  <si>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</si>
  <si>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</si>
  <si>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</si>
  <si>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</si>
  <si>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</si>
  <si>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</si>
  <si>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</si>
  <si>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</si>
  <si>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</si>
  <si>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</si>
  <si>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</si>
  <si>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</si>
  <si>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</si>
  <si>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</si>
  <si>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</si>
  <si>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</si>
  <si>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</si>
  <si>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</si>
  <si>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</si>
  <si>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</si>
  <si>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</si>
  <si>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</si>
  <si>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</si>
  <si>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</si>
  <si>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</si>
  <si>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</si>
  <si>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</si>
  <si>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</si>
  <si>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</si>
  <si>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</si>
  <si>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</si>
  <si>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</si>
  <si>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</si>
  <si>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</si>
  <si>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</si>
  <si>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</si>
  <si>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</si>
  <si>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</si>
  <si>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</si>
  <si>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</si>
  <si>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</si>
  <si>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</si>
  <si>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</si>
  <si>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</si>
  <si>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</si>
  <si>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</si>
  <si>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</si>
  <si>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</si>
  <si>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</si>
  <si>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</si>
  <si>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</si>
  <si>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</si>
  <si>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</si>
  <si>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</si>
  <si>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</si>
  <si>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</si>
  <si>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</si>
  <si>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</si>
  <si>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</si>
  <si>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</si>
  <si>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</si>
  <si>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</si>
  <si>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</si>
  <si>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</si>
  <si>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</si>
  <si>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</si>
  <si>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</si>
  <si>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</si>
  <si>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</si>
  <si>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</si>
  <si>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</si>
  <si>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</si>
  <si>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</si>
  <si>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</si>
  <si>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</si>
  <si>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</si>
  <si>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</si>
  <si>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</si>
  <si>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</si>
  <si>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</si>
  <si>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</si>
  <si>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</si>
  <si>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</si>
  <si>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</si>
  <si>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</si>
  <si>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</si>
  <si>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</si>
  <si>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</si>
  <si>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</si>
  <si>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</si>
  <si>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</si>
  <si>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</si>
  <si>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</si>
  <si>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</si>
  <si>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</si>
  <si>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</si>
  <si>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</si>
  <si>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</si>
  <si>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</si>
  <si>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</si>
  <si>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</si>
  <si>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</si>
  <si>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</si>
  <si>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</si>
  <si>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</si>
  <si>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</si>
  <si>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</si>
  <si>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</si>
  <si>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</si>
  <si>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</si>
  <si>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</si>
  <si>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</si>
  <si>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</si>
  <si>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</si>
  <si>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</si>
  <si>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</si>
  <si>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</si>
  <si>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</si>
  <si>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</si>
  <si>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</si>
  <si>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</si>
  <si>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</si>
  <si>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</si>
  <si>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</si>
  <si>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</si>
  <si>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</si>
  <si>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</si>
  <si>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</si>
  <si>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</si>
  <si>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</si>
  <si>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</si>
  <si>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</si>
  <si>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</si>
  <si>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</si>
  <si>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</si>
  <si>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</si>
  <si>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</si>
  <si>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</si>
  <si>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</si>
  <si>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</si>
  <si>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</si>
  <si>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</si>
  <si>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</si>
  <si>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</si>
  <si>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</si>
  <si>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</si>
  <si>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</si>
  <si>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</si>
  <si>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</si>
  <si>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</si>
  <si>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</si>
  <si>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</si>
  <si>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</si>
  <si>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</si>
  <si>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</si>
  <si>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</si>
  <si>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</si>
  <si>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</si>
  <si>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</si>
  <si>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</si>
  <si>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</si>
  <si>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</si>
  <si>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</si>
  <si>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</si>
  <si>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</si>
  <si>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</si>
  <si>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</si>
  <si>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</si>
  <si>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</si>
  <si>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</si>
  <si>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</si>
  <si>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</si>
  <si>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</si>
  <si>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</si>
  <si>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</si>
  <si>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</si>
  <si>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</si>
  <si>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</si>
  <si>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</si>
  <si>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</si>
  <si>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</si>
  <si>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</si>
  <si>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</si>
  <si>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</si>
  <si>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</si>
  <si>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</si>
  <si>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</si>
  <si>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</si>
  <si>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</si>
  <si>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</si>
  <si>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</si>
  <si>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</si>
  <si>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</si>
  <si>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</si>
  <si>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</si>
  <si>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</si>
  <si>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</si>
  <si>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</si>
  <si>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</si>
  <si>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</si>
  <si>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</si>
  <si>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</si>
  <si>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</si>
  <si>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</si>
  <si>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</si>
  <si>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</si>
  <si>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</si>
  <si>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</si>
  <si>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</si>
  <si>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</si>
  <si>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</si>
  <si>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</si>
  <si>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</si>
  <si>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</si>
  <si>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</si>
  <si>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</si>
  <si>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</si>
  <si>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</si>
  <si>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</si>
  <si>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</si>
  <si>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</si>
  <si>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</si>
  <si>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</si>
  <si>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</si>
  <si>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</si>
  <si>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</si>
  <si>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</si>
  <si>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</si>
  <si>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</si>
  <si>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</si>
  <si>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</si>
  <si>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</si>
  <si>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</si>
  <si>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</si>
  <si>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</si>
  <si>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</si>
  <si>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</si>
  <si>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</si>
  <si>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</si>
  <si>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</si>
  <si>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</si>
  <si>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</si>
  <si>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</si>
  <si>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</si>
  <si>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</si>
  <si>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</si>
  <si>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</si>
  <si>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</si>
  <si>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</si>
  <si>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</si>
  <si>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</si>
  <si>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</si>
  <si>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</si>
  <si>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</si>
  <si>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</si>
  <si>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</si>
  <si>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</si>
  <si>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</si>
  <si>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</si>
  <si>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</si>
  <si>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</si>
  <si>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</si>
  <si>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</si>
  <si>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</si>
  <si>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</si>
  <si>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</si>
  <si>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</si>
  <si>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</si>
  <si>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</si>
  <si>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</si>
  <si>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</si>
  <si>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</si>
  <si>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</si>
  <si>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</si>
  <si>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</si>
  <si>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</si>
  <si>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</si>
  <si>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</si>
  <si>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</si>
  <si>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</si>
  <si>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</si>
  <si>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</si>
  <si>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</si>
  <si>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</si>
  <si>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</si>
  <si>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</si>
  <si>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</si>
  <si>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</si>
  <si>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</si>
  <si>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</si>
  <si>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</si>
  <si>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</si>
  <si>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</si>
  <si>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</si>
  <si>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</si>
  <si>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</si>
  <si>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</si>
  <si>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</si>
  <si>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</si>
  <si>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</si>
  <si>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</si>
  <si>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</si>
  <si>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</si>
  <si>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</si>
  <si>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</si>
  <si>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</si>
  <si>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</si>
  <si>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</si>
  <si>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</si>
  <si>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</si>
  <si>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</si>
  <si>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</si>
  <si>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</si>
  <si>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</si>
  <si>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</si>
  <si>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</si>
  <si>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</si>
  <si>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</si>
  <si>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</si>
  <si>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</si>
  <si>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</si>
  <si>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</si>
  <si>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</si>
  <si>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</si>
  <si>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</si>
  <si>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</si>
  <si>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</si>
  <si>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</si>
  <si>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</si>
  <si>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</si>
  <si>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</si>
  <si>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</si>
  <si>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</si>
  <si>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</si>
  <si>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</si>
  <si>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</si>
  <si>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</si>
  <si>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</si>
  <si>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</si>
  <si>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</si>
  <si>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</si>
  <si>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</si>
  <si>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</si>
  <si>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</si>
  <si>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</si>
  <si>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</si>
  <si>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</si>
  <si>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</si>
  <si>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</si>
  <si>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</si>
  <si>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</si>
  <si>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</si>
  <si>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</si>
  <si>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</si>
  <si>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</si>
  <si>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</si>
  <si>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</si>
  <si>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</si>
  <si>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</si>
  <si>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</si>
  <si>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</si>
  <si>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</si>
  <si>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</si>
  <si>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</si>
  <si>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</si>
  <si>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</si>
  <si>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</si>
  <si>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</si>
  <si>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</si>
  <si>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</si>
  <si>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</si>
  <si>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</si>
  <si>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</si>
  <si>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</si>
  <si>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</si>
  <si>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</si>
  <si>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</si>
  <si>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</si>
  <si>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</si>
  <si>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</si>
  <si>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</si>
  <si>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</si>
  <si>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</si>
  <si>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</si>
  <si>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</si>
  <si>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</si>
  <si>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</si>
  <si>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</si>
  <si>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</si>
  <si>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</si>
  <si>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</si>
  <si>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</si>
  <si>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</si>
  <si>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</si>
  <si>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</si>
  <si>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</si>
  <si>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</si>
  <si>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</si>
  <si>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</si>
  <si>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</si>
  <si>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</si>
  <si>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</si>
  <si>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</si>
  <si>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</si>
  <si>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</si>
  <si>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</si>
  <si>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</si>
  <si>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</si>
  <si>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</si>
  <si>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</si>
  <si>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</si>
  <si>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</si>
  <si>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</si>
  <si>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</si>
  <si>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</si>
  <si>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</si>
  <si>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</si>
  <si>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</si>
  <si>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</si>
  <si>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</si>
  <si>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</si>
  <si>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</si>
  <si>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</si>
  <si>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</si>
  <si>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</si>
  <si>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</si>
  <si>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</si>
  <si>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</si>
  <si>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</si>
  <si>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</si>
  <si>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</si>
  <si>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</si>
  <si>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</si>
  <si>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</si>
  <si>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</si>
  <si>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</si>
  <si>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</si>
  <si>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</si>
  <si>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</si>
  <si>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</si>
  <si>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</si>
  <si>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</si>
  <si>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</si>
  <si>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</si>
  <si>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</si>
  <si>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</si>
  <si>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</si>
  <si>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</si>
  <si>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</si>
  <si>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</si>
  <si>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</si>
  <si>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</si>
  <si>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</si>
  <si>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</si>
  <si>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</si>
  <si>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</si>
  <si>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</si>
  <si>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</si>
  <si>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</si>
  <si>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</si>
  <si>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</si>
  <si>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</si>
  <si>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</si>
  <si>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</si>
  <si>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</si>
  <si>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</si>
  <si>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</si>
  <si>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</si>
  <si>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</si>
  <si>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</si>
  <si>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</si>
  <si>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</si>
  <si>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</si>
  <si>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</si>
  <si>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</si>
  <si>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</si>
  <si>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</si>
  <si>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</si>
  <si>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</si>
  <si>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</si>
  <si>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</si>
  <si>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</si>
  <si>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</si>
  <si>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</si>
  <si>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</si>
  <si>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</si>
  <si>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</si>
  <si>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</si>
  <si>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</si>
  <si>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</si>
  <si>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</si>
  <si>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</si>
  <si>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</si>
  <si>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</si>
  <si>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</si>
  <si>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</si>
  <si>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</si>
  <si>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</si>
  <si>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</si>
  <si>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</si>
  <si>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</si>
  <si>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</si>
  <si>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</si>
  <si>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</si>
  <si>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</si>
  <si>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</si>
  <si>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</si>
  <si>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</si>
  <si>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</si>
  <si>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</si>
  <si>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</si>
  <si>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</si>
  <si>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</si>
  <si>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</si>
  <si>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</si>
  <si>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</si>
  <si>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</si>
  <si>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</si>
  <si>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</si>
  <si>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</si>
  <si>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</si>
  <si>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</si>
  <si>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</si>
  <si>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</si>
  <si>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</si>
  <si>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</si>
  <si>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</si>
  <si>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</si>
  <si>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</si>
  <si>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</si>
  <si>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</si>
  <si>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</si>
  <si>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</si>
  <si>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</si>
  <si>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</si>
  <si>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</si>
  <si>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</si>
  <si>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</si>
  <si>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</si>
  <si>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</si>
  <si>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</si>
  <si>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</si>
  <si>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</si>
  <si>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</si>
  <si>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</si>
  <si>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</si>
  <si>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</si>
  <si>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</si>
  <si>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</si>
  <si>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</si>
  <si>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</si>
  <si>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</si>
  <si>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</si>
  <si>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</si>
  <si>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</si>
  <si>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</si>
  <si>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</si>
  <si>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</si>
  <si>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</si>
  <si>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</si>
  <si>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</si>
  <si>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</si>
  <si>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</si>
  <si>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</si>
  <si>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</si>
  <si>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</si>
  <si>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</si>
  <si>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</si>
  <si>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</si>
  <si>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</si>
  <si>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</si>
  <si>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</si>
  <si>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</si>
  <si>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</si>
  <si>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</si>
  <si>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</si>
  <si>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</si>
  <si>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</si>
  <si>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</si>
  <si>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</si>
  <si>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</si>
  <si>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</si>
  <si>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</si>
  <si>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</si>
  <si>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</si>
  <si>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</si>
  <si>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</si>
  <si>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</si>
  <si>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</si>
  <si>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</si>
  <si>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</si>
  <si>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</si>
  <si>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</si>
  <si>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</si>
  <si>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</si>
  <si>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</si>
  <si>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</si>
  <si>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</si>
  <si>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</si>
  <si>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</si>
  <si>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</si>
  <si>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</si>
  <si>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</si>
  <si>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</si>
  <si>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</si>
  <si>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</si>
  <si>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</si>
  <si>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</si>
  <si>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</si>
  <si>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</si>
  <si>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</si>
  <si>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</si>
  <si>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</si>
  <si>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</si>
  <si>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</si>
  <si>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</si>
  <si>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</si>
  <si>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</si>
  <si>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</si>
  <si>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</si>
  <si>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</si>
  <si>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</si>
  <si>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</si>
  <si>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</si>
  <si>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</si>
  <si>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</si>
  <si>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</si>
  <si>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</si>
  <si>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</si>
  <si>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</si>
  <si>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</si>
  <si>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</si>
  <si>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</si>
  <si>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</si>
  <si>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</si>
  <si>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</si>
  <si>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</si>
  <si>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</si>
  <si>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</si>
  <si>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</si>
  <si>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</si>
  <si>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</si>
  <si>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</si>
  <si>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</si>
  <si>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</si>
  <si>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</si>
  <si>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</si>
  <si>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</si>
  <si>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</si>
  <si>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</si>
  <si>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</si>
  <si>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</si>
  <si>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</si>
  <si>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</si>
  <si>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</si>
  <si>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</si>
  <si>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</si>
  <si>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</si>
  <si>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</si>
  <si>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</si>
  <si>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</si>
  <si>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</si>
  <si>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</si>
  <si>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</si>
  <si>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</si>
  <si>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</si>
  <si>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</si>
  <si>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</si>
  <si>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</si>
  <si>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</si>
  <si>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</si>
  <si>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</si>
  <si>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</si>
  <si>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</si>
  <si>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</si>
  <si>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</si>
  <si>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</si>
  <si>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</si>
  <si>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</si>
  <si>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</si>
  <si>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</si>
  <si>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</si>
  <si>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</si>
  <si>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</si>
  <si>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</si>
  <si>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</si>
  <si>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</si>
  <si>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</si>
  <si>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</si>
  <si>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</si>
  <si>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</si>
  <si>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</si>
  <si>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</si>
  <si>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</si>
  <si>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</si>
  <si>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</si>
  <si>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</si>
  <si>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</si>
  <si>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</si>
  <si>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</si>
  <si>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</si>
  <si>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</si>
  <si>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</si>
  <si>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</si>
  <si>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</si>
  <si>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</si>
  <si>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</si>
  <si>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</si>
  <si>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</si>
  <si>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</si>
  <si>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</si>
  <si>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</si>
  <si>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</si>
  <si>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</si>
  <si>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</si>
  <si>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</si>
  <si>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</si>
  <si>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</si>
  <si>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</si>
  <si>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</si>
  <si>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</si>
  <si>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</si>
  <si>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</si>
  <si>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</si>
  <si>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</si>
  <si>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</si>
  <si>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</si>
  <si>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</si>
  <si>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</si>
  <si>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</si>
  <si>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</si>
  <si>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</si>
  <si>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</si>
  <si>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</si>
  <si>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</si>
  <si>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</si>
  <si>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</si>
  <si>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</si>
  <si>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</si>
  <si>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</si>
  <si>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</si>
  <si>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</si>
  <si>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</si>
  <si>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</si>
  <si>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</si>
  <si>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</si>
  <si>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</si>
  <si>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</si>
  <si>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</si>
  <si>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</si>
  <si>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</si>
  <si>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</si>
  <si>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</si>
  <si>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</si>
  <si>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</si>
  <si>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</si>
  <si>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</si>
  <si>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</si>
  <si>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</si>
  <si>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</si>
  <si>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</si>
  <si>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</si>
  <si>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</si>
  <si>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</si>
  <si>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</si>
  <si>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</si>
  <si>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</si>
  <si>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</si>
  <si>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</si>
  <si>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</si>
  <si>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</si>
  <si>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</si>
  <si>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</si>
  <si>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</si>
  <si>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</si>
  <si>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</si>
  <si>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</si>
  <si>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</si>
  <si>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</si>
  <si>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</si>
  <si>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</si>
  <si>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</si>
  <si>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</si>
  <si>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</si>
  <si>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</si>
  <si>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</si>
  <si>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</si>
  <si>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</si>
  <si>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</si>
  <si>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</si>
  <si>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</si>
  <si>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</si>
  <si>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</si>
  <si>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</si>
  <si>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</si>
  <si>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</si>
  <si>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</si>
  <si>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</si>
  <si>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</si>
  <si>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</si>
  <si>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</si>
  <si>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</si>
  <si>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</si>
  <si>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</si>
  <si>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</si>
  <si>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</si>
  <si>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</si>
  <si>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</si>
  <si>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</si>
  <si>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</si>
  <si>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</si>
  <si>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</si>
  <si>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</si>
  <si>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</si>
  <si>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</si>
  <si>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</si>
  <si>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</si>
  <si>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</si>
  <si>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</si>
  <si>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</si>
  <si>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</si>
  <si>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</si>
  <si>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</si>
  <si>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</si>
  <si>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</si>
  <si>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</si>
  <si>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</si>
  <si>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</si>
  <si>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</si>
  <si>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</si>
  <si>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</si>
  <si>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</si>
  <si>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</si>
  <si>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</si>
  <si>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</si>
  <si>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</si>
  <si>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</si>
  <si>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</si>
  <si>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</si>
  <si>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</si>
  <si>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</si>
  <si>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</si>
  <si>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</si>
  <si>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</si>
  <si>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</si>
  <si>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</si>
  <si>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</si>
  <si>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</si>
  <si>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</si>
  <si>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</si>
  <si>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</si>
  <si>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</si>
  <si>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</si>
  <si>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</si>
  <si>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</si>
  <si>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</si>
  <si>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</si>
  <si>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</si>
  <si>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</si>
  <si>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</si>
  <si>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</si>
  <si>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</si>
  <si>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</si>
  <si>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</si>
  <si>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</si>
  <si>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</si>
  <si>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</si>
  <si>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</si>
  <si>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</si>
  <si>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</si>
  <si>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</si>
  <si>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</si>
  <si>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</si>
  <si>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</si>
  <si>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</si>
  <si>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</si>
  <si>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</si>
  <si>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</si>
  <si>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</si>
  <si>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</si>
  <si>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</si>
  <si>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</si>
  <si>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</si>
  <si>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</si>
  <si>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</si>
  <si>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</si>
  <si>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</si>
  <si>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</si>
  <si>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</si>
  <si>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</si>
  <si>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</si>
  <si>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</si>
  <si>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</si>
  <si>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</si>
  <si>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</si>
  <si>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</si>
  <si>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</si>
  <si>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</si>
  <si>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</si>
  <si>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</si>
  <si>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</si>
  <si>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</si>
  <si>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</si>
  <si>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</si>
  <si>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</si>
  <si>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</si>
  <si>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</si>
  <si>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</si>
  <si>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</si>
  <si>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</si>
  <si>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</si>
  <si>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</si>
  <si>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</si>
  <si>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</si>
  <si>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</si>
  <si>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</si>
  <si>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</si>
  <si>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</si>
  <si>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</si>
  <si>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</si>
  <si>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</si>
  <si>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</si>
  <si>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</si>
  <si>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</si>
  <si>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</si>
  <si>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</si>
  <si>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</si>
  <si>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</si>
  <si>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</si>
  <si>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</si>
  <si>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</si>
  <si>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</si>
  <si>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</si>
  <si>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</si>
  <si>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</si>
  <si>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</si>
  <si>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</si>
  <si>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</si>
  <si>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</si>
  <si>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</si>
  <si>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</si>
  <si>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</si>
  <si>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</si>
  <si>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</si>
  <si>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</si>
  <si>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</si>
  <si>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</si>
  <si>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</si>
  <si>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</si>
  <si>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</si>
  <si>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</si>
  <si>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</si>
  <si>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</si>
  <si>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</si>
  <si>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</si>
  <si>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</si>
  <si>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</si>
  <si>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</si>
  <si>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</si>
  <si>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</si>
  <si>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</si>
  <si>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</si>
  <si>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</si>
  <si>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</si>
  <si>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</si>
  <si>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</si>
  <si>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</si>
  <si>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</si>
  <si>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</si>
  <si>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</si>
  <si>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</si>
  <si>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</si>
  <si>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</si>
  <si>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</si>
  <si>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</si>
  <si>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</si>
  <si>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</si>
  <si>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</si>
  <si>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</si>
  <si>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</si>
  <si>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</si>
  <si>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</si>
  <si>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</si>
  <si>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</si>
  <si>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</si>
  <si>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</si>
  <si>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</si>
  <si>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</si>
  <si>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</si>
  <si>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</si>
  <si>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</si>
  <si>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</si>
  <si>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</si>
  <si>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</si>
  <si>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</si>
  <si>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</si>
  <si>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</si>
  <si>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</si>
  <si>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</si>
  <si>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</si>
  <si>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</si>
  <si>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</si>
  <si>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</si>
  <si>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</si>
  <si>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</si>
  <si>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</si>
  <si>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</si>
  <si>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</si>
  <si>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</si>
  <si>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</si>
  <si>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</si>
  <si>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</si>
  <si>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</si>
  <si>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</si>
  <si>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</si>
  <si>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</si>
  <si>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</si>
  <si>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</si>
  <si>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</si>
  <si>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</si>
  <si>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</si>
  <si>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</si>
  <si>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</si>
  <si>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</si>
  <si>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</si>
  <si>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</si>
  <si>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</si>
  <si>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</si>
  <si>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</si>
  <si>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</si>
  <si>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</si>
  <si>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</si>
  <si>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</si>
  <si>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</si>
  <si>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</si>
  <si>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</si>
  <si>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</si>
  <si>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</si>
  <si>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</si>
  <si>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</si>
  <si>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</si>
  <si>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</si>
  <si>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</si>
  <si>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</si>
  <si>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</si>
  <si>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</si>
  <si>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</si>
  <si>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</si>
  <si>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</si>
  <si>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</si>
  <si>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</si>
  <si>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</si>
  <si>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</si>
  <si>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</si>
  <si>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</si>
  <si>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</si>
  <si>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</si>
  <si>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</si>
  <si>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</si>
  <si>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</si>
  <si>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</si>
  <si>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</si>
  <si>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</si>
  <si>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</si>
  <si>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</si>
  <si>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</si>
  <si>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</si>
  <si>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</si>
  <si>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</si>
  <si>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</si>
  <si>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</si>
  <si>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</si>
  <si>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</si>
  <si>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</si>
  <si>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</si>
  <si>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</si>
  <si>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</si>
  <si>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</si>
  <si>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</si>
  <si>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</si>
  <si>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</si>
  <si>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</si>
  <si>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</si>
  <si>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</si>
  <si>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</si>
  <si>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</si>
  <si>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</si>
  <si>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</si>
  <si>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</si>
  <si>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</si>
  <si>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</si>
  <si>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</si>
  <si>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</si>
  <si>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</si>
  <si>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</si>
  <si>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</si>
  <si>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</si>
  <si>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</si>
  <si>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</si>
  <si>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</si>
  <si>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</si>
  <si>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</si>
  <si>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</si>
  <si>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</si>
  <si>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</si>
  <si>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</si>
  <si>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</si>
  <si>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</si>
  <si>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</si>
  <si>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</si>
  <si>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</si>
  <si>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</si>
  <si>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</si>
  <si>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</si>
  <si>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</si>
  <si>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</si>
  <si>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</si>
  <si>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</si>
  <si>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</si>
  <si>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</si>
  <si>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</si>
  <si>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</si>
  <si>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</si>
  <si>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</si>
  <si>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</si>
  <si>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</si>
  <si>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</si>
  <si>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</si>
  <si>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</si>
  <si>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</si>
  <si>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</si>
  <si>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</si>
  <si>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</si>
  <si>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</si>
  <si>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</si>
  <si>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</si>
  <si>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</si>
  <si>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</si>
  <si>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</si>
  <si>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</si>
  <si>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</si>
  <si>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</si>
  <si>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</si>
  <si>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</si>
  <si>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</si>
  <si>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</si>
  <si>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</si>
  <si>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</si>
  <si>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</si>
  <si>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</si>
  <si>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</si>
  <si>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</si>
  <si>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</si>
  <si>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</si>
  <si>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</si>
  <si>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</si>
  <si>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</si>
  <si>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</si>
  <si>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</si>
  <si>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</si>
  <si>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</si>
  <si>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</si>
  <si>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</si>
  <si>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</si>
  <si>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</si>
  <si>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</si>
  <si>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</si>
  <si>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</si>
  <si>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</si>
  <si>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</si>
  <si>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</si>
  <si>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</si>
  <si>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</si>
  <si>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</si>
  <si>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</si>
  <si>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</si>
  <si>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</si>
  <si>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</si>
  <si>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</si>
  <si>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</si>
  <si>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</si>
  <si>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</si>
  <si>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</si>
  <si>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</si>
  <si>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</si>
  <si>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</si>
  <si>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</si>
  <si>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</si>
  <si>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</si>
  <si>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</si>
  <si>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</si>
  <si>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</si>
  <si>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</si>
  <si>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</si>
  <si>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</si>
  <si>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</si>
  <si>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</si>
  <si>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</si>
  <si>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</si>
  <si>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</si>
  <si>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</si>
  <si>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</si>
  <si>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</si>
  <si>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</si>
  <si>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</si>
  <si>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</si>
  <si>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</si>
  <si>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</si>
  <si>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</si>
  <si>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</si>
  <si>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</si>
  <si>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</si>
  <si>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</si>
  <si>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</si>
  <si>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</si>
  <si>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</si>
  <si>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</si>
  <si>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</si>
  <si>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</si>
  <si>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</si>
  <si>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</si>
  <si>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</si>
  <si>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</si>
  <si>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</si>
  <si>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</si>
  <si>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</si>
  <si>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</si>
  <si>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</si>
  <si>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</si>
  <si>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</si>
  <si>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</si>
  <si>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</si>
  <si>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</si>
  <si>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</si>
  <si>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</si>
  <si>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</si>
  <si>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</si>
  <si>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</si>
  <si>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</si>
  <si>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</si>
  <si>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</si>
  <si>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</si>
  <si>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</si>
  <si>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</si>
  <si>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</si>
  <si>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</si>
  <si>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</si>
  <si>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</si>
  <si>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</si>
  <si>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</si>
  <si>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</si>
  <si>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</si>
  <si>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</si>
  <si>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</si>
  <si>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</si>
  <si>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</si>
  <si>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</si>
  <si>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</si>
  <si>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</si>
  <si>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</si>
  <si>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</si>
  <si>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</si>
  <si>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</si>
  <si>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</si>
  <si>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</si>
  <si>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</si>
  <si>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</si>
  <si>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</si>
  <si>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</si>
  <si>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</si>
  <si>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</si>
  <si>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</si>
  <si>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</si>
  <si>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</si>
  <si>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</si>
  <si>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</si>
  <si>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</si>
  <si>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</si>
  <si>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</si>
  <si>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</si>
  <si>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</si>
  <si>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</si>
  <si>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</si>
  <si>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</si>
  <si>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</si>
  <si>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</si>
  <si>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</si>
  <si>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</si>
  <si>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</si>
  <si>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</si>
  <si>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</si>
  <si>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</si>
  <si>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</si>
  <si>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</si>
  <si>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</si>
  <si>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</si>
  <si>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</si>
  <si>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</si>
  <si>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</si>
  <si>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</si>
  <si>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</si>
  <si>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</si>
  <si>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</si>
  <si>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</si>
  <si>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</si>
  <si>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</si>
  <si>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</si>
  <si>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</si>
  <si>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</si>
  <si>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</si>
  <si>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</si>
  <si>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</si>
  <si>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</si>
  <si>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</si>
  <si>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</si>
  <si>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</si>
  <si>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</si>
  <si>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</si>
  <si>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</si>
  <si>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</si>
  <si>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</si>
  <si>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</si>
  <si>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</si>
  <si>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</si>
  <si>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</si>
  <si>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</si>
  <si>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</si>
  <si>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</si>
  <si>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</si>
  <si>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</si>
  <si>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</si>
  <si>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</si>
  <si>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</si>
  <si>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</si>
  <si>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</si>
  <si>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</si>
  <si>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</si>
  <si>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</si>
  <si>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</si>
  <si>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</si>
  <si>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</si>
  <si>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</si>
  <si>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</si>
  <si>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</si>
  <si>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</si>
  <si>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</si>
  <si>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</si>
  <si>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</si>
  <si>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</si>
  <si>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</si>
  <si>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</si>
  <si>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</si>
  <si>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</si>
  <si>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</si>
  <si>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</si>
  <si>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</si>
  <si>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</si>
  <si>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</si>
  <si>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</si>
  <si>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</si>
  <si>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</si>
  <si>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</si>
  <si>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</si>
  <si>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</si>
  <si>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</si>
  <si>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</si>
  <si>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</si>
  <si>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</si>
  <si>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</si>
  <si>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</si>
  <si>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</si>
  <si>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</si>
  <si>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</si>
  <si>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</si>
  <si>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</si>
  <si>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</si>
  <si>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</si>
  <si>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</si>
  <si>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</si>
  <si>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</si>
  <si>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</si>
  <si>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</si>
  <si>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</si>
  <si>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</si>
  <si>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</si>
  <si>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</si>
  <si>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</si>
  <si>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</si>
  <si>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</si>
  <si>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</si>
  <si>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</si>
  <si>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</si>
  <si>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</si>
  <si>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</si>
  <si>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</si>
  <si>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</si>
  <si>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</si>
  <si>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</si>
  <si>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</si>
  <si>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</si>
  <si>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</si>
  <si>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</si>
  <si>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</si>
  <si>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</si>
  <si>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</si>
  <si>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</si>
  <si>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</si>
  <si>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</si>
  <si>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</si>
  <si>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</si>
  <si>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</si>
  <si>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</si>
  <si>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</si>
  <si>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</si>
  <si>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</si>
  <si>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</si>
  <si>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</si>
  <si>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</si>
  <si>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</si>
  <si>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</si>
  <si>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</si>
  <si>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</si>
  <si>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</si>
  <si>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</si>
  <si>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</si>
  <si>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</si>
  <si>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</si>
  <si>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</si>
  <si>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</si>
  <si>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</si>
  <si>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</si>
  <si>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</si>
  <si>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</si>
  <si>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</si>
  <si>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</si>
  <si>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</si>
  <si>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</si>
  <si>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</si>
  <si>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</si>
  <si>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</si>
  <si>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</si>
  <si>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</si>
  <si>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</si>
  <si>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</si>
  <si>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</si>
  <si>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</si>
  <si>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</si>
  <si>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</si>
  <si>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</si>
  <si>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</si>
  <si>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</si>
  <si>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</si>
  <si>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</si>
  <si>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</si>
  <si>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</si>
  <si>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</si>
  <si>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</si>
  <si>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</si>
  <si>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</si>
  <si>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</si>
  <si>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</si>
  <si>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</si>
  <si>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</si>
  <si>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</si>
  <si>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</si>
  <si>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</si>
  <si>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</si>
  <si>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</si>
  <si>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</si>
  <si>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</si>
  <si>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</si>
  <si>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</si>
  <si>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</si>
  <si>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</si>
  <si>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</si>
  <si>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</si>
  <si>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</si>
  <si>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</si>
  <si>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</si>
  <si>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</si>
  <si>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</si>
  <si>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</si>
  <si>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</si>
  <si>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</si>
  <si>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</si>
  <si>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</si>
  <si>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</si>
  <si>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</si>
  <si>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</si>
  <si>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</si>
  <si>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</si>
  <si>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</si>
  <si>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</si>
  <si>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</si>
  <si>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</si>
  <si>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</si>
  <si>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</si>
  <si>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</si>
  <si>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</si>
  <si>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</si>
  <si>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</si>
  <si>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</si>
  <si>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</si>
  <si>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</si>
  <si>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</si>
  <si>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</si>
  <si>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</si>
  <si>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</si>
  <si>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</si>
  <si>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</si>
  <si>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</si>
  <si>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</si>
  <si>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</si>
  <si>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</si>
  <si>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</si>
  <si>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</si>
  <si>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</si>
  <si>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</si>
  <si>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</si>
  <si>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</si>
  <si>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</si>
  <si>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</si>
  <si>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</si>
  <si>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</si>
  <si>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</si>
  <si>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</si>
  <si>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</si>
  <si>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</si>
  <si>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</si>
  <si>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</si>
  <si>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</si>
  <si>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</si>
  <si>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</si>
  <si>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</si>
  <si>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</si>
  <si>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</si>
  <si>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</si>
  <si>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</si>
  <si>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</si>
  <si>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</si>
  <si>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</si>
  <si>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</si>
  <si>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</si>
  <si>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</si>
  <si>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</si>
  <si>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</si>
  <si>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</si>
  <si>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</si>
  <si>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</si>
  <si>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</si>
  <si>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</si>
  <si>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</si>
  <si>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</si>
  <si>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</si>
  <si>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</si>
  <si>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</si>
  <si>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</si>
  <si>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</si>
  <si>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</si>
  <si>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</si>
  <si>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</si>
  <si>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</si>
  <si>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</si>
  <si>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</si>
  <si>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</si>
  <si>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</si>
  <si>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</si>
  <si>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</si>
  <si>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</si>
  <si>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</si>
  <si>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</si>
  <si>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</si>
  <si>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</si>
  <si>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</si>
  <si>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</si>
  <si>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</si>
  <si>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</si>
  <si>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</si>
  <si>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</si>
  <si>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</si>
  <si>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</si>
  <si>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</si>
  <si>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</si>
  <si>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</si>
  <si>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</si>
  <si>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</si>
  <si>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</si>
  <si>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</si>
  <si>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</si>
  <si>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</si>
  <si>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</si>
  <si>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</si>
  <si>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</si>
  <si>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</si>
  <si>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</si>
  <si>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</si>
  <si>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</si>
  <si>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</si>
  <si>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</si>
  <si>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</si>
  <si>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</si>
  <si>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</si>
  <si>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</si>
  <si>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</si>
  <si>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</si>
  <si>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</si>
  <si>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</si>
  <si>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</si>
  <si>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</si>
  <si>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</si>
  <si>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</si>
  <si>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</si>
  <si>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</si>
  <si>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</si>
  <si>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</si>
  <si>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</si>
  <si>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</si>
  <si>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</si>
  <si>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</si>
  <si>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</si>
  <si>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</si>
  <si>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</si>
  <si>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</si>
  <si>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</si>
  <si>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</si>
  <si>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</si>
  <si>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</si>
  <si>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</si>
  <si>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</si>
  <si>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</si>
  <si>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</si>
  <si>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</si>
  <si>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</si>
  <si>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</si>
  <si>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</si>
  <si>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</si>
  <si>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</si>
  <si>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</si>
  <si>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</si>
  <si>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</si>
  <si>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</si>
  <si>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</si>
  <si>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</si>
  <si>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</si>
  <si>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</si>
  <si>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</si>
  <si>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</si>
  <si>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</si>
  <si>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</si>
  <si>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</si>
  <si>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</si>
  <si>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</si>
  <si>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</si>
  <si>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</si>
  <si>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</si>
  <si>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</si>
  <si>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</si>
  <si>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</si>
  <si>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</si>
  <si>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</si>
  <si>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</si>
  <si>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</si>
  <si>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</si>
  <si>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</si>
  <si>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</si>
  <si>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</si>
  <si>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</si>
  <si>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</si>
  <si>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</si>
  <si>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</si>
  <si>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</si>
  <si>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</si>
  <si>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</si>
  <si>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</si>
  <si>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</si>
  <si>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</si>
  <si>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</si>
  <si>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</si>
  <si>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</si>
  <si>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</si>
  <si>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</si>
  <si>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</si>
  <si>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</si>
  <si>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</si>
  <si>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</si>
  <si>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</si>
  <si>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</si>
  <si>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</si>
  <si>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</si>
  <si>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</si>
  <si>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</si>
  <si>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</si>
  <si>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</si>
  <si>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</si>
  <si>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</si>
  <si>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</si>
  <si>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</si>
  <si>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</si>
  <si>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</si>
  <si>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</si>
  <si>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</si>
  <si>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</si>
  <si>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</si>
  <si>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</si>
  <si>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</si>
  <si>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</si>
  <si>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</si>
  <si>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</si>
  <si>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</si>
  <si>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</si>
  <si>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</si>
  <si>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</si>
  <si>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</si>
  <si>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</si>
  <si>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</si>
  <si>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</si>
  <si>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</si>
  <si>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</si>
  <si>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</si>
  <si>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</si>
  <si>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</si>
  <si>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</si>
  <si>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</si>
  <si>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</si>
  <si>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</si>
  <si>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</si>
  <si>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</si>
  <si>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</si>
  <si>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</si>
  <si>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</si>
  <si>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</si>
  <si>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</si>
  <si>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</si>
  <si>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</si>
  <si>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</si>
  <si>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</si>
  <si>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</si>
  <si>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</si>
  <si>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</si>
  <si>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</si>
  <si>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</si>
  <si>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</si>
  <si>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</si>
  <si>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</si>
  <si>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</si>
  <si>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</si>
  <si>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</si>
  <si>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</si>
  <si>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</si>
  <si>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</si>
  <si>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</si>
  <si>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</si>
  <si>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</si>
  <si>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</si>
  <si>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</si>
  <si>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</si>
  <si>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</si>
  <si>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</si>
  <si>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</si>
  <si>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</si>
  <si>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</si>
  <si>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</si>
  <si>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</si>
  <si>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</si>
  <si>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</si>
  <si>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</si>
  <si>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</si>
  <si>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</si>
  <si>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</si>
  <si>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</si>
  <si>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</si>
  <si>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</si>
  <si>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</si>
  <si>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</si>
  <si>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</si>
  <si>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</si>
  <si>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</si>
  <si>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</si>
  <si>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</si>
  <si>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</si>
  <si>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</si>
  <si>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</si>
  <si>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</si>
  <si>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</si>
  <si>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</si>
  <si>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</si>
  <si>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</si>
  <si>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</si>
  <si>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</si>
  <si>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</si>
  <si>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</si>
  <si>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</si>
  <si>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</si>
  <si>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</si>
  <si>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</si>
  <si>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</si>
  <si>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</si>
  <si>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</si>
  <si>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</si>
  <si>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</si>
  <si>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</si>
  <si>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</si>
  <si>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</si>
  <si>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</si>
  <si>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</si>
  <si>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</si>
  <si>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</si>
  <si>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</si>
  <si>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</si>
  <si>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</si>
  <si>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</si>
  <si>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</si>
  <si>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</si>
  <si>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</si>
  <si>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</si>
  <si>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</si>
  <si>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</si>
  <si>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</si>
  <si>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</si>
  <si>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</si>
  <si>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</si>
  <si>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</si>
  <si>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</si>
  <si>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</si>
  <si>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</si>
  <si>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</si>
  <si>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</si>
  <si>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</si>
  <si>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</si>
  <si>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</si>
  <si>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</si>
  <si>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</si>
  <si>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</si>
  <si>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</si>
  <si>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</si>
  <si>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</si>
  <si>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</si>
  <si>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</si>
  <si>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</si>
  <si>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</si>
  <si>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</si>
  <si>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</si>
  <si>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</si>
  <si>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</si>
  <si>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</si>
  <si>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</si>
  <si>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</si>
  <si>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</si>
  <si>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</si>
  <si>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</si>
  <si>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</si>
  <si>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</si>
  <si>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</si>
  <si>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</si>
  <si>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</si>
  <si>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</si>
  <si>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</si>
  <si>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</si>
  <si>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</si>
  <si>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</si>
  <si>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</si>
  <si>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</si>
  <si>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</si>
  <si>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</si>
  <si>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</si>
  <si>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</si>
  <si>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</si>
  <si>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</si>
  <si>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</si>
  <si>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</si>
  <si>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</si>
  <si>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</si>
  <si>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</si>
  <si>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</si>
  <si>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</si>
  <si>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</si>
  <si>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</si>
  <si>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</si>
  <si>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</si>
  <si>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</si>
  <si>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</si>
  <si>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</si>
  <si>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</si>
  <si>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</si>
  <si>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</si>
  <si>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</si>
  <si>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</si>
  <si>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</si>
  <si>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</si>
  <si>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</si>
  <si>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</si>
  <si>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</si>
  <si>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</si>
  <si>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</si>
  <si>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</si>
  <si>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</si>
  <si>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</si>
  <si>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</si>
  <si>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</si>
  <si>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</si>
  <si>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</si>
  <si>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</si>
  <si>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</si>
  <si>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</si>
  <si>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</si>
  <si>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</si>
  <si>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</si>
  <si>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</si>
  <si>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</si>
  <si>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</si>
  <si>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</si>
  <si>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</si>
  <si>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</si>
  <si>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</si>
  <si>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</si>
  <si>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</si>
  <si>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</si>
  <si>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</si>
  <si>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</si>
  <si>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</si>
  <si>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</si>
  <si>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</si>
  <si>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</si>
  <si>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</si>
  <si>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</si>
  <si>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</si>
  <si>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</si>
  <si>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</si>
  <si>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</si>
  <si>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</si>
  <si>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</si>
  <si>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</si>
  <si>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</si>
  <si>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</si>
  <si>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</si>
  <si>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</si>
  <si>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</si>
  <si>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</si>
  <si>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</si>
  <si>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</si>
  <si>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</si>
  <si>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</si>
  <si>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</si>
  <si>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</si>
  <si>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</si>
  <si>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</si>
  <si>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</si>
  <si>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</si>
  <si>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</si>
  <si>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</si>
  <si>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</si>
  <si>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</si>
  <si>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</si>
  <si>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</si>
  <si>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</si>
  <si>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</si>
  <si>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</si>
  <si>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</si>
  <si>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</si>
  <si>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</si>
  <si>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</si>
  <si>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</si>
  <si>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</si>
  <si>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</si>
  <si>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</si>
  <si>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</si>
  <si>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</si>
  <si>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</si>
  <si>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</si>
  <si>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</si>
  <si>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</si>
  <si>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</si>
  <si>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</si>
  <si>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</si>
  <si>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</si>
  <si>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</si>
  <si>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</si>
  <si>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</si>
  <si>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</si>
  <si>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</si>
  <si>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</si>
  <si>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</si>
  <si>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</si>
  <si>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</si>
  <si>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</si>
  <si>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</si>
  <si>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</si>
  <si>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</si>
  <si>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</si>
  <si>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</si>
  <si>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</si>
  <si>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</si>
  <si>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</si>
  <si>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</si>
  <si>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</si>
  <si>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</si>
  <si>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</si>
  <si>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</si>
  <si>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</si>
  <si>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</si>
  <si>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</si>
  <si>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</si>
  <si>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</si>
  <si>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</si>
  <si>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</si>
  <si>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</si>
  <si>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</si>
  <si>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</si>
  <si>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</si>
  <si>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</si>
  <si>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</si>
  <si>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</si>
  <si>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</si>
  <si>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</si>
  <si>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</si>
  <si>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</si>
  <si>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</si>
  <si>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</si>
  <si>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</si>
  <si>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</si>
  <si>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</si>
  <si>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</si>
  <si>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</si>
  <si>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</si>
  <si>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</si>
  <si>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</si>
  <si>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</si>
  <si>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</si>
  <si>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</si>
  <si>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</si>
  <si>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</si>
  <si>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</si>
  <si>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</si>
  <si>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</si>
  <si>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</si>
  <si>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</si>
  <si>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</si>
  <si>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</si>
  <si>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</si>
  <si>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</si>
  <si>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</si>
  <si>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</si>
  <si>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</si>
  <si>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</si>
  <si>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</si>
  <si>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</si>
  <si>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</si>
  <si>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</si>
  <si>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</si>
  <si>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</si>
  <si>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</si>
  <si>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</si>
  <si>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</si>
  <si>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</si>
  <si>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</si>
  <si>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</si>
  <si>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</si>
  <si>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</si>
  <si>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</si>
  <si>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</si>
  <si>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</si>
  <si>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</si>
  <si>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</si>
  <si>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</si>
  <si>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</si>
  <si>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</si>
  <si>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</si>
  <si>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</si>
  <si>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</si>
  <si>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</si>
  <si>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</si>
  <si>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</si>
  <si>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</si>
  <si>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</si>
  <si>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</si>
  <si>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</si>
  <si>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</si>
  <si>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</si>
  <si>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</si>
  <si>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</si>
  <si>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</si>
  <si>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</si>
  <si>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</si>
  <si>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</si>
  <si>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</si>
  <si>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</si>
  <si>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</si>
  <si>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</si>
  <si>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</si>
  <si>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</si>
  <si>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</si>
  <si>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</si>
  <si>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</si>
  <si>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</si>
  <si>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</si>
  <si>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</si>
  <si>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</si>
  <si>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</si>
  <si>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</si>
  <si>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</si>
  <si>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</si>
  <si>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</si>
  <si>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</si>
  <si>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</si>
  <si>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</si>
  <si>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</si>
  <si>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</si>
  <si>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</si>
  <si>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</si>
  <si>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</si>
  <si>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</si>
  <si>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</si>
  <si>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</si>
  <si>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</si>
  <si>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</si>
  <si>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</si>
  <si>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</si>
  <si>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</si>
  <si>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</si>
  <si>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</si>
  <si>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</si>
  <si>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</si>
  <si>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</si>
  <si>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</si>
  <si>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</si>
  <si>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</si>
  <si>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</si>
  <si>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</si>
  <si>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</si>
  <si>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</si>
  <si>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</si>
  <si>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</si>
  <si>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</si>
  <si>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</si>
  <si>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</si>
  <si>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</si>
  <si>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</si>
  <si>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</si>
  <si>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</si>
  <si>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</si>
  <si>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</si>
  <si>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</si>
  <si>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</si>
  <si>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</si>
  <si>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</si>
  <si>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</si>
  <si>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</si>
  <si>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</si>
  <si>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</si>
  <si>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</si>
  <si>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</si>
  <si>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</si>
  <si>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</si>
  <si>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</si>
  <si>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</si>
  <si>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</si>
  <si>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</si>
  <si>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</si>
  <si>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</si>
  <si>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</si>
  <si>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</si>
  <si>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</si>
  <si>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</si>
  <si>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</si>
  <si>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</si>
  <si>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</si>
  <si>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</si>
  <si>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</si>
  <si>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</si>
  <si>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</si>
  <si>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</si>
  <si>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</si>
  <si>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</si>
  <si>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</si>
  <si>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</si>
  <si>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</si>
  <si>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</si>
  <si>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</si>
  <si>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</si>
  <si>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</si>
  <si>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</si>
  <si>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</si>
  <si>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</si>
  <si>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</si>
  <si>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</si>
  <si>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</si>
  <si>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</si>
  <si>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</si>
  <si>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</si>
  <si>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</si>
  <si>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</si>
  <si>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</si>
  <si>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</si>
  <si>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</si>
  <si>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</si>
  <si>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</si>
  <si>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</si>
  <si>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</si>
  <si>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</si>
  <si>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</si>
  <si>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</si>
  <si>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</si>
  <si>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</si>
  <si>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</si>
  <si>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</si>
  <si>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</si>
  <si>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</si>
  <si>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</si>
  <si>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</si>
  <si>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</si>
  <si>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</si>
  <si>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</si>
  <si>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</si>
  <si>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</si>
  <si>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</si>
  <si>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</si>
  <si>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</si>
  <si>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</si>
  <si>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</si>
  <si>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</si>
  <si>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</si>
  <si>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</si>
  <si>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</si>
  <si>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</si>
  <si>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</si>
  <si>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</si>
  <si>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</si>
  <si>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</si>
  <si>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</si>
  <si>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</si>
  <si>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</si>
  <si>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</si>
  <si>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</si>
  <si>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</si>
  <si>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</si>
  <si>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</si>
  <si>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</si>
  <si>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</si>
  <si>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</si>
  <si>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</si>
  <si>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</si>
  <si>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</si>
  <si>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</si>
  <si>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</si>
  <si>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</si>
  <si>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</si>
  <si>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</si>
  <si>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</si>
  <si>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</si>
  <si>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</si>
  <si>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</si>
  <si>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</si>
  <si>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</si>
  <si>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</si>
  <si>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</si>
  <si>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</si>
  <si>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</si>
  <si>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</si>
  <si>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</si>
  <si>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</si>
  <si>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</si>
  <si>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</si>
  <si>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</si>
  <si>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</si>
  <si>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</si>
  <si>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</si>
  <si>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</si>
  <si>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</si>
  <si>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</si>
  <si>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</si>
  <si>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</si>
  <si>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</si>
  <si>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</si>
  <si>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</si>
  <si>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</si>
  <si>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</si>
  <si>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</si>
  <si>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</si>
  <si>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</si>
  <si>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</si>
  <si>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</si>
  <si>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</si>
  <si>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</si>
  <si>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</si>
  <si>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</si>
  <si>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</si>
  <si>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</si>
  <si>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</si>
  <si>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</si>
  <si>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</si>
  <si>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</si>
  <si>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</si>
  <si>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</si>
  <si>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</si>
  <si>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</si>
  <si>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</si>
  <si>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</si>
  <si>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</si>
  <si>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</si>
  <si>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</si>
  <si>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</si>
  <si>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</si>
  <si>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</si>
  <si>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</si>
  <si>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</si>
  <si>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</si>
  <si>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</si>
  <si>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</si>
  <si>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</si>
  <si>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</si>
  <si>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</si>
  <si>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</si>
  <si>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</si>
  <si>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</si>
  <si>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</si>
  <si>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</si>
  <si>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</si>
  <si>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</si>
  <si>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</si>
  <si>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</si>
  <si>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</si>
  <si>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</si>
  <si>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</si>
  <si>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</si>
  <si>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</si>
  <si>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</si>
  <si>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</si>
  <si>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</si>
  <si>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</si>
  <si>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</si>
  <si>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</si>
  <si>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</si>
  <si>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</si>
  <si>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</si>
  <si>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</si>
  <si>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</si>
  <si>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</si>
  <si>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</si>
  <si>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</si>
  <si>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</si>
  <si>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</si>
  <si>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</si>
  <si>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</si>
  <si>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</si>
  <si>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</si>
  <si>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</si>
  <si>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</si>
  <si>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</si>
  <si>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</si>
  <si>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</si>
  <si>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</si>
  <si>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</si>
  <si>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</si>
  <si>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</si>
  <si>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</si>
  <si>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</si>
  <si>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</si>
  <si>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</si>
  <si>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</si>
  <si>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</si>
  <si>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</si>
  <si>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</si>
  <si>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</si>
  <si>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</si>
  <si>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</si>
  <si>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</si>
  <si>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</si>
  <si>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</si>
  <si>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</si>
  <si>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</si>
  <si>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</si>
  <si>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</si>
  <si>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</si>
  <si>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</si>
  <si>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</si>
  <si>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</si>
  <si>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</si>
  <si>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</si>
  <si>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</si>
  <si>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</si>
  <si>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</si>
  <si>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</si>
  <si>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</si>
  <si>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</si>
  <si>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</si>
  <si>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</si>
  <si>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</si>
  <si>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</si>
  <si>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</si>
  <si>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</si>
  <si>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</si>
  <si>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</si>
  <si>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</si>
  <si>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</si>
  <si>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</si>
  <si>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</si>
  <si>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</si>
  <si>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</si>
  <si>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</si>
  <si>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</si>
  <si>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</si>
  <si>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</si>
  <si>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</si>
  <si>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</si>
  <si>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</si>
  <si>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</si>
  <si>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</si>
  <si>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</si>
  <si>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</si>
  <si>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</si>
  <si>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</si>
  <si>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</si>
  <si>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</si>
  <si>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</si>
  <si>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</si>
  <si>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</si>
  <si>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</si>
  <si>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</si>
  <si>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</si>
  <si>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</si>
  <si>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</si>
  <si>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</si>
  <si>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</si>
  <si>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</si>
  <si>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</si>
  <si>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</si>
  <si>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</si>
  <si>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</si>
  <si>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</si>
  <si>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</si>
  <si>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</si>
  <si>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</si>
  <si>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</si>
  <si>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</si>
  <si>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</si>
  <si>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</si>
  <si>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</si>
  <si>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</si>
  <si>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</si>
  <si>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</si>
  <si>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</si>
  <si>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</si>
  <si>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</si>
  <si>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</si>
  <si>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</si>
  <si>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</si>
  <si>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</si>
  <si>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</si>
  <si>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</si>
  <si>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</si>
  <si>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</si>
  <si>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</si>
  <si>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</si>
  <si>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</si>
  <si>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</si>
  <si>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</si>
  <si>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</si>
  <si>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</si>
  <si>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</si>
  <si>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</si>
  <si>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</si>
  <si>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</si>
  <si>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</si>
  <si>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</si>
  <si>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</si>
  <si>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</si>
  <si>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</si>
  <si>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</si>
  <si>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</si>
  <si>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</si>
  <si>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</si>
  <si>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</si>
  <si>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</si>
  <si>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</si>
  <si>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</si>
  <si>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</si>
  <si>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</si>
  <si>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</si>
  <si>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</si>
  <si>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</si>
  <si>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</si>
  <si>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</si>
  <si>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</si>
  <si>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</si>
  <si>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</si>
  <si>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</si>
  <si>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</si>
  <si>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</si>
  <si>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</si>
  <si>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</si>
  <si>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</si>
  <si>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</si>
  <si>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</si>
  <si>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</si>
  <si>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</si>
  <si>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</si>
  <si>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</si>
  <si>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</si>
  <si>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</si>
  <si>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</si>
  <si>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</si>
  <si>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</si>
  <si>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</si>
  <si>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</si>
  <si>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</si>
  <si>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</si>
  <si>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</si>
  <si>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</si>
  <si>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</si>
  <si>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</si>
  <si>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</si>
  <si>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</si>
  <si>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</si>
  <si>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</si>
  <si>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</si>
  <si>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</si>
  <si>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</si>
  <si>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</si>
  <si>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</si>
  <si>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</si>
  <si>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</si>
  <si>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</si>
  <si>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</si>
  <si>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</si>
  <si>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</si>
  <si>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</si>
  <si>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</si>
  <si>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</si>
  <si>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</si>
  <si>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</si>
  <si>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</si>
  <si>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</si>
  <si>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</si>
  <si>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</si>
  <si>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</si>
  <si>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</si>
  <si>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</si>
  <si>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</si>
  <si>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</si>
  <si>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</si>
  <si>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</si>
  <si>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</si>
  <si>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</si>
  <si>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</si>
  <si>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</si>
  <si>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</si>
  <si>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</si>
  <si>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</si>
  <si>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</si>
  <si>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</si>
  <si>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</si>
  <si>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</si>
  <si>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</si>
  <si>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</si>
  <si>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</si>
  <si>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</si>
  <si>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</si>
  <si>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</si>
  <si>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</si>
  <si>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</si>
  <si>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</si>
  <si>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</si>
  <si>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</si>
  <si>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</si>
  <si>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</si>
  <si>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</si>
  <si>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</si>
  <si>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</si>
  <si>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</si>
  <si>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</si>
  <si>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</si>
  <si>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</si>
  <si>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</si>
  <si>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</si>
  <si>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</si>
  <si>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</si>
  <si>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</si>
  <si>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</si>
  <si>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</si>
  <si>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</si>
  <si>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</si>
  <si>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</si>
  <si>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</si>
  <si>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</si>
  <si>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</si>
  <si>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</si>
  <si>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</si>
  <si>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</si>
  <si>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</si>
  <si>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</si>
  <si>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</si>
  <si>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</si>
  <si>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</si>
  <si>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</si>
  <si>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</si>
  <si>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</si>
  <si>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</si>
  <si>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</si>
  <si>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</si>
  <si>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</si>
  <si>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</si>
  <si>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</si>
  <si>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</si>
  <si>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</si>
  <si>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</si>
  <si>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</si>
  <si>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</si>
  <si>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</si>
  <si>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</si>
  <si>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</si>
  <si>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</si>
  <si>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</si>
  <si>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</si>
  <si>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</si>
  <si>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</si>
  <si>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</si>
  <si>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</si>
  <si>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</si>
  <si>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</si>
  <si>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</si>
  <si>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</si>
  <si>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</si>
  <si>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</si>
  <si>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</si>
  <si>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</si>
  <si>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</si>
  <si>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</si>
  <si>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</si>
  <si>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</si>
  <si>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</si>
  <si>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</si>
  <si>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</si>
  <si>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</si>
  <si>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</si>
  <si>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</si>
  <si>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</si>
  <si>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</si>
  <si>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</si>
  <si>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</si>
  <si>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</si>
  <si>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</si>
  <si>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</si>
  <si>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</si>
  <si>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</si>
  <si>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</si>
  <si>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</si>
  <si>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</si>
  <si>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</si>
  <si>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</si>
  <si>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</si>
  <si>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</si>
  <si>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</si>
  <si>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</si>
  <si>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</si>
  <si>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</si>
  <si>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</si>
  <si>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</si>
  <si>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</si>
  <si>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</si>
  <si>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</si>
  <si>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</si>
  <si>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</si>
  <si>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</si>
  <si>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</si>
  <si>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</si>
  <si>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</si>
  <si>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</si>
  <si>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</si>
  <si>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</si>
  <si>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</si>
  <si>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</si>
  <si>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</si>
  <si>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</si>
  <si>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</si>
  <si>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</si>
  <si>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</si>
  <si>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</si>
  <si>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</si>
  <si>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</si>
  <si>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</si>
  <si>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</si>
  <si>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</si>
  <si>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</si>
  <si>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</si>
  <si>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</si>
  <si>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</si>
  <si>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</si>
  <si>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</si>
  <si>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</si>
  <si>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</si>
  <si>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</si>
  <si>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</si>
  <si>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</si>
  <si>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</si>
  <si>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</si>
  <si>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</si>
  <si>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</si>
  <si>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</si>
  <si>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</si>
  <si>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</si>
  <si>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</si>
  <si>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</si>
  <si>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</si>
  <si>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</si>
  <si>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</si>
  <si>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</si>
  <si>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</si>
  <si>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</si>
  <si>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</si>
  <si>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</si>
  <si>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</si>
  <si>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</si>
  <si>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</si>
  <si>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</si>
  <si>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</si>
  <si>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</si>
  <si>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</si>
  <si>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</si>
  <si>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</si>
  <si>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</si>
  <si>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</si>
  <si>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</si>
  <si>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</si>
  <si>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</si>
  <si>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</si>
  <si>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</si>
  <si>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</si>
  <si>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</si>
  <si>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</si>
  <si>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</si>
  <si>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</si>
  <si>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</si>
  <si>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</si>
  <si>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</si>
  <si>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</si>
  <si>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</si>
  <si>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</si>
  <si>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</si>
  <si>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</si>
  <si>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</si>
  <si>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</si>
  <si>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</si>
  <si>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</si>
  <si>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</si>
  <si>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</si>
  <si>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</si>
  <si>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</si>
  <si>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</si>
  <si>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</si>
  <si>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</si>
  <si>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</si>
  <si>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</si>
  <si>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</si>
  <si>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</si>
  <si>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</si>
  <si>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</si>
  <si>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</si>
  <si>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</si>
  <si>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</si>
  <si>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</si>
  <si>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</si>
  <si>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</si>
  <si>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</si>
  <si>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</si>
  <si>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</si>
  <si>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</si>
  <si>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</si>
  <si>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</si>
  <si>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</si>
  <si>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</si>
  <si>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</si>
  <si>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</si>
  <si>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</si>
  <si>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</si>
  <si>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</si>
  <si>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</si>
  <si>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</si>
  <si>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</si>
  <si>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</si>
  <si>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</si>
  <si>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</si>
  <si>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</si>
  <si>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</si>
  <si>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</si>
  <si>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</si>
  <si>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</si>
  <si>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</si>
  <si>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</si>
  <si>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</si>
  <si>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</si>
  <si>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</si>
  <si>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</si>
  <si>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</si>
  <si>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</si>
  <si>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</si>
  <si>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</si>
  <si>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</si>
  <si>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</si>
  <si>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</si>
  <si>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</si>
  <si>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</si>
  <si>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</si>
  <si>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</si>
  <si>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</si>
  <si>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</si>
  <si>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</si>
  <si>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</si>
  <si>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</si>
  <si>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</si>
  <si>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</si>
  <si>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</si>
  <si>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</si>
  <si>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</si>
  <si>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</si>
  <si>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</si>
  <si>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</si>
  <si>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</si>
  <si>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</si>
  <si>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</si>
  <si>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</si>
  <si>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</si>
  <si>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</si>
  <si>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</si>
  <si>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</si>
  <si>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</si>
  <si>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</si>
  <si>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</si>
  <si>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</si>
  <si>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</si>
  <si>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</si>
  <si>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</si>
  <si>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</si>
  <si>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</si>
  <si>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</si>
  <si>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</si>
  <si>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</si>
  <si>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</si>
  <si>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</si>
  <si>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</si>
  <si>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</si>
  <si>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</si>
  <si>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</si>
  <si>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</si>
  <si>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</si>
  <si>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</si>
  <si>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</si>
  <si>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</si>
  <si>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</si>
  <si>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</si>
  <si>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</si>
  <si>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</si>
  <si>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</si>
  <si>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</si>
  <si>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</si>
  <si>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</si>
  <si>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</si>
  <si>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</si>
  <si>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</si>
  <si>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</si>
  <si>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</si>
  <si>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</si>
  <si>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</si>
  <si>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</si>
  <si>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</si>
  <si>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</si>
  <si>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</si>
  <si>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</si>
  <si>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</si>
  <si>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</si>
  <si>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</si>
  <si>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</si>
  <si>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</si>
  <si>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</si>
  <si>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</si>
  <si>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</si>
  <si>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</si>
  <si>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</si>
  <si>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</si>
  <si>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</si>
  <si>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</si>
  <si>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</si>
  <si>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</si>
  <si>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</si>
  <si>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</si>
  <si>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</si>
  <si>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</si>
  <si>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</si>
  <si>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</si>
  <si>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</si>
  <si>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</si>
  <si>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</si>
  <si>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</si>
  <si>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</si>
  <si>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</si>
  <si>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</si>
  <si>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</si>
  <si>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</si>
  <si>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</si>
  <si>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</si>
  <si>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</si>
  <si>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</si>
  <si>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</si>
  <si>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</si>
  <si>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</si>
  <si>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</si>
  <si>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</si>
  <si>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</si>
  <si>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</si>
  <si>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</si>
  <si>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</si>
  <si>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</si>
  <si>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</si>
  <si>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</si>
  <si>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</si>
  <si>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</si>
  <si>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</si>
  <si>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</si>
  <si>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</si>
  <si>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</si>
  <si>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</si>
  <si>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</si>
  <si>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</si>
  <si>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</si>
  <si>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</si>
  <si>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</si>
  <si>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</si>
  <si>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</si>
  <si>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</si>
  <si>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</si>
  <si>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</si>
  <si>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</si>
  <si>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</si>
  <si>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</si>
  <si>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</si>
  <si>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</si>
  <si>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</si>
  <si>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</si>
  <si>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</si>
  <si>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</si>
  <si>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</si>
  <si>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</si>
  <si>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</si>
  <si>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</si>
  <si>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</si>
  <si>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</si>
  <si>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</si>
  <si>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</si>
  <si>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</si>
  <si>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</si>
  <si>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</si>
  <si>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</si>
  <si>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</si>
  <si>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</si>
  <si>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</si>
  <si>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</si>
  <si>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</si>
  <si>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</si>
  <si>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</si>
  <si>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</si>
  <si>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</si>
  <si>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</si>
  <si>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</si>
  <si>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</si>
  <si>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</si>
  <si>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</si>
  <si>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</si>
  <si>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</si>
  <si>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</si>
  <si>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</si>
  <si>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</si>
  <si>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</si>
  <si>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</si>
  <si>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</si>
  <si>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</si>
  <si>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</si>
  <si>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</si>
  <si>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</si>
  <si>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</si>
  <si>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</si>
  <si>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</si>
  <si>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</si>
  <si>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</si>
  <si>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</si>
  <si>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</si>
  <si>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</si>
  <si>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</si>
  <si>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</si>
  <si>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</si>
  <si>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</si>
  <si>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</si>
  <si>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</si>
  <si>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</si>
  <si>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</si>
  <si>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</si>
  <si>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</si>
  <si>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</si>
  <si>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</si>
  <si>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</si>
  <si>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</si>
  <si>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</si>
  <si>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</si>
  <si>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</si>
  <si>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</si>
  <si>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</si>
  <si>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</si>
  <si>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</si>
  <si>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</si>
  <si>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</si>
  <si>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</si>
  <si>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</si>
  <si>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</si>
  <si>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</si>
  <si>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</si>
  <si>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</si>
  <si>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</si>
  <si>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</si>
  <si>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</si>
  <si>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</si>
  <si>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</si>
  <si>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</si>
  <si>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</si>
  <si>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</si>
  <si>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</si>
  <si>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</si>
  <si>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</si>
  <si>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</si>
  <si>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</si>
  <si>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</si>
  <si>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</si>
  <si>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</si>
  <si>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</si>
  <si>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</si>
  <si>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</si>
  <si>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</si>
  <si>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</si>
  <si>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</si>
  <si>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</si>
  <si>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</si>
  <si>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</si>
  <si>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</si>
  <si>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</si>
  <si>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</si>
  <si>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</si>
  <si>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</si>
  <si>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</si>
  <si>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</si>
  <si>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</si>
  <si>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</si>
  <si>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</si>
  <si>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</si>
  <si>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</si>
  <si>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</si>
  <si>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</si>
  <si>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</si>
  <si>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</si>
  <si>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</si>
  <si>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</si>
  <si>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</si>
  <si>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</si>
  <si>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</si>
  <si>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</si>
  <si>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</si>
  <si>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</si>
  <si>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</si>
  <si>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</si>
  <si>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</si>
  <si>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</si>
  <si>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</si>
  <si>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</si>
  <si>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</si>
  <si>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</si>
  <si>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</si>
  <si>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</si>
  <si>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</si>
  <si>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</si>
  <si>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</si>
  <si>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</si>
  <si>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</si>
  <si>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</si>
  <si>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</si>
  <si>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</si>
  <si>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</si>
  <si>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</si>
  <si>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</si>
  <si>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</si>
  <si>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</si>
  <si>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</si>
  <si>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</si>
  <si>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</si>
  <si>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</si>
  <si>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</si>
  <si>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</si>
  <si>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</si>
  <si>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</si>
  <si>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</si>
  <si>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</si>
  <si>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</si>
  <si>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</si>
  <si>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</si>
  <si>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</si>
  <si>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</si>
  <si>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</si>
  <si>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</si>
  <si>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</si>
  <si>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</si>
  <si>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</si>
  <si>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</si>
  <si>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</si>
  <si>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</si>
  <si>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</si>
  <si>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</si>
  <si>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</si>
  <si>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</si>
  <si>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</si>
  <si>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</si>
  <si>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</si>
  <si>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</si>
  <si>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</si>
  <si>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</si>
  <si>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</si>
  <si>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</si>
  <si>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</si>
  <si>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</si>
  <si>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</si>
  <si>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</si>
  <si>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</si>
  <si>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</si>
  <si>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</si>
  <si>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</si>
  <si>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</si>
  <si>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</si>
  <si>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</si>
  <si>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</si>
  <si>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</si>
  <si>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</si>
  <si>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</si>
  <si>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</si>
  <si>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</si>
  <si>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</si>
  <si>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</si>
  <si>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</si>
  <si>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</si>
  <si>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</si>
  <si>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</si>
  <si>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</si>
  <si>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</si>
  <si>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</si>
  <si>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</si>
  <si>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</si>
  <si>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</si>
  <si>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</si>
  <si>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</si>
  <si>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</si>
  <si>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</si>
  <si>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</si>
  <si>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</si>
  <si>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</si>
  <si>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</si>
  <si>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</si>
  <si>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</si>
  <si>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</si>
  <si>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</si>
  <si>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</si>
  <si>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</si>
  <si>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</si>
  <si>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</si>
  <si>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</si>
  <si>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</si>
  <si>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</si>
  <si>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</si>
  <si>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</si>
  <si>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</si>
  <si>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</si>
  <si>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</si>
  <si>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</si>
  <si>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</si>
  <si>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</si>
  <si>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</si>
  <si>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</si>
  <si>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</si>
  <si>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</si>
  <si>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</si>
  <si>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</si>
  <si>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</si>
  <si>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</si>
  <si>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</si>
  <si>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</si>
  <si>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</si>
  <si>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</si>
  <si>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</si>
  <si>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</si>
  <si>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</si>
  <si>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</si>
  <si>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</si>
  <si>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</si>
  <si>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</si>
  <si>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</si>
  <si>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</si>
  <si>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</si>
  <si>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</si>
  <si>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</si>
  <si>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</si>
  <si>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</si>
  <si>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</si>
  <si>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</si>
  <si>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</si>
  <si>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</si>
  <si>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</si>
  <si>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</si>
  <si>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</si>
  <si>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</si>
  <si>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</si>
  <si>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</si>
  <si>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</si>
  <si>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</si>
  <si>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</si>
  <si>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</si>
  <si>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</si>
  <si>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</si>
  <si>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</si>
  <si>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</si>
  <si>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</si>
  <si>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</si>
  <si>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</si>
  <si>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</si>
  <si>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</si>
  <si>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</si>
  <si>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</si>
  <si>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</si>
  <si>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</si>
  <si>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</si>
  <si>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</si>
  <si>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</si>
  <si>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</si>
  <si>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</si>
  <si>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</si>
  <si>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</si>
  <si>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</si>
  <si>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</si>
  <si>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</si>
  <si>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</si>
  <si>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</si>
  <si>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</si>
  <si>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</si>
  <si>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</si>
  <si>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</si>
  <si>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</si>
  <si>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</si>
  <si>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</si>
  <si>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</si>
  <si>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</si>
  <si>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</si>
  <si>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</si>
  <si>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</si>
  <si>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</si>
  <si>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</si>
  <si>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</si>
  <si>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</si>
  <si>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</si>
  <si>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</si>
  <si>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</si>
  <si>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</si>
  <si>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</si>
  <si>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</si>
  <si>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</si>
  <si>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</si>
  <si>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</si>
  <si>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</si>
  <si>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</si>
  <si>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</si>
  <si>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</si>
  <si>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</si>
  <si>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</si>
  <si>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</si>
  <si>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</si>
  <si>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</si>
  <si>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</si>
  <si>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</si>
  <si>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</si>
  <si>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</si>
  <si>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</si>
  <si>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</si>
  <si>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</si>
  <si>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</si>
  <si>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</si>
  <si>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</si>
  <si>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</si>
  <si>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</si>
  <si>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</si>
  <si>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</si>
  <si>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</si>
  <si>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</si>
  <si>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</si>
  <si>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</si>
  <si>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</si>
  <si>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</si>
  <si>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</si>
  <si>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</si>
  <si>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</si>
  <si>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</si>
  <si>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</si>
  <si>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</si>
  <si>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</si>
  <si>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</si>
  <si>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</si>
  <si>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</si>
  <si>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</si>
  <si>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</si>
  <si>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</si>
  <si>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</si>
  <si>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</si>
  <si>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</si>
  <si>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</si>
  <si>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</si>
  <si>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</si>
  <si>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</si>
  <si>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</si>
  <si>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</si>
  <si>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</si>
  <si>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</si>
  <si>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</si>
  <si>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</si>
  <si>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</si>
  <si>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</si>
  <si>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</si>
  <si>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</si>
  <si>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</si>
  <si>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</si>
  <si>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</si>
  <si>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</si>
  <si>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</si>
  <si>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</si>
  <si>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</si>
  <si>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</si>
  <si>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</si>
  <si>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</si>
  <si>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</si>
  <si>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</si>
  <si>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</si>
  <si>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</si>
  <si>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</si>
  <si>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</si>
  <si>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</si>
  <si>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</si>
  <si>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</si>
  <si>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</si>
  <si>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</si>
  <si>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</si>
  <si>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</si>
  <si>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</si>
  <si>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</si>
  <si>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</si>
  <si>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</si>
  <si>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</si>
  <si>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</si>
  <si>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</si>
  <si>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</si>
  <si>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</si>
  <si>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</si>
  <si>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</si>
  <si>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</si>
  <si>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</si>
  <si>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</si>
  <si>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</si>
  <si>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</si>
  <si>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</si>
  <si>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</si>
  <si>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</si>
  <si>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</si>
  <si>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</si>
  <si>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</si>
  <si>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</si>
  <si>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</si>
  <si>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</si>
  <si>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</si>
  <si>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</si>
  <si>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</si>
  <si>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</si>
  <si>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</si>
  <si>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</si>
  <si>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</si>
  <si>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</si>
  <si>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</si>
  <si>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</si>
  <si>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</si>
  <si>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</si>
  <si>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</si>
  <si>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</si>
  <si>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</si>
  <si>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</si>
  <si>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</si>
  <si>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</si>
  <si>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</si>
  <si>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</si>
  <si>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</si>
  <si>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</si>
  <si>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</si>
  <si>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</si>
  <si>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</si>
  <si>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</si>
  <si>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</si>
  <si>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</si>
  <si>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</si>
  <si>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</si>
  <si>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</si>
  <si>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</si>
  <si>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</si>
  <si>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</si>
  <si>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</si>
  <si>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</si>
  <si>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</si>
  <si>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</si>
  <si>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</si>
  <si>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</si>
  <si>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</si>
  <si>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</si>
  <si>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</si>
  <si>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</si>
  <si>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</si>
  <si>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</si>
  <si>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</si>
  <si>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</si>
  <si>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</si>
  <si>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</si>
  <si>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</si>
  <si>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</si>
  <si>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</si>
  <si>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</si>
  <si>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</si>
  <si>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</si>
  <si>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</si>
  <si>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</si>
  <si>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</si>
  <si>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</si>
  <si>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</si>
  <si>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</si>
  <si>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</si>
  <si>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</si>
  <si>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</si>
  <si>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</si>
  <si>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</si>
  <si>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</si>
  <si>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</si>
  <si>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</si>
  <si>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</si>
  <si>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</si>
  <si>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</si>
  <si>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</si>
  <si>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</si>
  <si>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</si>
  <si>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</si>
  <si>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</si>
  <si>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</si>
  <si>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</si>
  <si>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</si>
  <si>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</si>
  <si>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</si>
  <si>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</si>
  <si>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</si>
  <si>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</si>
  <si>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</si>
  <si>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</si>
  <si>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</si>
  <si>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</si>
  <si>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</si>
  <si>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</si>
  <si>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</si>
  <si>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</si>
  <si>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</si>
  <si>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</si>
  <si>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</si>
  <si>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</si>
  <si>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</si>
  <si>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</si>
  <si>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</si>
  <si>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</si>
  <si>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</si>
  <si>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</si>
  <si>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</si>
  <si>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</si>
  <si>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</si>
  <si>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</si>
  <si>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</si>
  <si>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</si>
  <si>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</si>
  <si>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</si>
  <si>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</si>
  <si>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</si>
  <si>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</si>
  <si>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</si>
  <si>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</si>
  <si>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</si>
  <si>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</si>
  <si>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</si>
  <si>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</si>
  <si>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</si>
  <si>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</si>
  <si>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</si>
  <si>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</si>
  <si>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</si>
  <si>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</si>
  <si>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</si>
  <si>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</si>
  <si>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</si>
  <si>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</si>
  <si>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</si>
  <si>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</si>
  <si>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</si>
  <si>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</si>
  <si>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</si>
  <si>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</si>
  <si>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</si>
  <si>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</si>
  <si>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</si>
  <si>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</si>
  <si>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</si>
  <si>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</si>
  <si>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</si>
  <si>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</si>
  <si>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</si>
  <si>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</si>
  <si>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</si>
  <si>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</si>
  <si>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</si>
  <si>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</si>
  <si>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</si>
  <si>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</si>
  <si>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</si>
  <si>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</si>
  <si>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</si>
  <si>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</si>
  <si>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</si>
  <si>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</si>
  <si>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</si>
  <si>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</si>
  <si>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</si>
  <si>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</si>
  <si>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</si>
  <si>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</si>
  <si>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</si>
  <si>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</si>
  <si>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</si>
  <si>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</si>
  <si>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</si>
  <si>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</si>
  <si>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</si>
  <si>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</si>
  <si>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</si>
  <si>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</si>
  <si>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</si>
  <si>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</si>
  <si>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</si>
  <si>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</si>
  <si>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</si>
  <si>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</si>
  <si>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</si>
  <si>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</si>
  <si>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</si>
  <si>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</si>
  <si>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</si>
  <si>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</si>
  <si>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</si>
  <si>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</si>
  <si>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</si>
  <si>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</si>
  <si>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</si>
  <si>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</si>
  <si>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</si>
  <si>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</si>
  <si>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</si>
  <si>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</si>
  <si>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</si>
  <si>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</si>
  <si>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</si>
  <si>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</si>
  <si>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</si>
  <si>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</si>
  <si>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</si>
  <si>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</si>
  <si>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</si>
  <si>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</si>
  <si>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</si>
  <si>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</si>
  <si>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</si>
  <si>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</si>
  <si>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</si>
  <si>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</si>
  <si>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</si>
  <si>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</si>
  <si>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</si>
  <si>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</si>
  <si>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</si>
  <si>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</si>
  <si>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</si>
  <si>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</si>
  <si>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</si>
  <si>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</si>
  <si>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</si>
  <si>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</si>
  <si>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</si>
  <si>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</si>
  <si>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</si>
  <si>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</si>
  <si>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</si>
  <si>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</si>
  <si>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</si>
  <si>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</si>
  <si>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</si>
  <si>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</si>
  <si>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</si>
  <si>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</si>
  <si>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</si>
  <si>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</si>
  <si>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</si>
  <si>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</si>
  <si>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</si>
  <si>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</si>
  <si>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</si>
  <si>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</si>
  <si>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</si>
  <si>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</si>
  <si>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</si>
  <si>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</si>
  <si>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</si>
  <si>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</si>
  <si>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</si>
  <si>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</si>
  <si>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</si>
  <si>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</si>
  <si>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</si>
  <si>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</si>
  <si>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</si>
  <si>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</si>
  <si>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</si>
  <si>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</si>
  <si>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</si>
  <si>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</si>
  <si>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</si>
  <si>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</si>
  <si>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</si>
  <si>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</si>
  <si>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</si>
  <si>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</si>
  <si>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</si>
  <si>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</si>
  <si>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</si>
  <si>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</si>
  <si>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</si>
  <si>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</si>
  <si>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</si>
  <si>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</si>
  <si>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</si>
  <si>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</si>
  <si>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</si>
  <si>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</si>
  <si>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</si>
  <si>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</si>
  <si>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</si>
  <si>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</si>
  <si>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</si>
  <si>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</si>
  <si>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</si>
  <si>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</si>
  <si>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</si>
  <si>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</si>
  <si>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</si>
  <si>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</si>
  <si>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</si>
  <si>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</si>
  <si>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</si>
  <si>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</si>
  <si>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</si>
  <si>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</si>
  <si>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</si>
  <si>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</si>
  <si>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</si>
  <si>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</si>
  <si>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</si>
  <si>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</si>
  <si>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</si>
  <si>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</si>
  <si>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</si>
  <si>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</si>
  <si>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</si>
  <si>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</si>
  <si>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</si>
  <si>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</si>
  <si>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</si>
  <si>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</si>
  <si>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</si>
  <si>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</si>
  <si>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</si>
  <si>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</si>
  <si>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</si>
  <si>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</si>
  <si>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</si>
  <si>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</si>
  <si>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</si>
  <si>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</si>
  <si>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</si>
  <si>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</si>
  <si>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</si>
  <si>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</si>
  <si>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</si>
  <si>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</si>
  <si>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</si>
  <si>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</si>
  <si>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</si>
  <si>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</si>
  <si>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</si>
  <si>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</si>
  <si>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</si>
  <si>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</si>
  <si>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</si>
  <si>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</si>
  <si>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</si>
  <si>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</si>
  <si>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</si>
  <si>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</si>
  <si>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</si>
  <si>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</si>
  <si>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</si>
  <si>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</si>
  <si>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</si>
  <si>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</si>
  <si>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</si>
  <si>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</si>
  <si>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</si>
  <si>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</si>
  <si>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</si>
  <si>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</si>
  <si>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</si>
  <si>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</si>
  <si>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</si>
  <si>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</si>
  <si>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</si>
  <si>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</si>
  <si>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</si>
  <si>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</si>
  <si>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</si>
  <si>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</si>
  <si>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</si>
  <si>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</si>
  <si>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</si>
  <si>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</si>
  <si>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</si>
  <si>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</si>
  <si>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</si>
  <si>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</si>
  <si>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</si>
  <si>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</si>
  <si>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</si>
  <si>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</si>
  <si>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</si>
  <si>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</si>
  <si>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</si>
  <si>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</si>
  <si>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</si>
  <si>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</si>
  <si>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</si>
  <si>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</si>
  <si>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</si>
  <si>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</si>
  <si>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</si>
  <si>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</si>
  <si>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</si>
  <si>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</si>
  <si>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</si>
  <si>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</si>
  <si>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</si>
  <si>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</si>
  <si>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</si>
  <si>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</si>
  <si>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</si>
  <si>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</si>
  <si>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</si>
  <si>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</si>
  <si>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</si>
  <si>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</si>
  <si>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</si>
  <si>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</si>
  <si>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</si>
  <si>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</si>
  <si>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</si>
  <si>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</si>
  <si>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</si>
  <si>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</si>
  <si>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</si>
  <si>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</si>
  <si>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</si>
  <si>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</si>
  <si>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</si>
  <si>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</si>
  <si>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</si>
  <si>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</si>
  <si>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</si>
  <si>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</si>
  <si>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</si>
  <si>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</si>
  <si>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</si>
  <si>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</si>
  <si>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</si>
  <si>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</si>
  <si>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</si>
  <si>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</si>
  <si>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</si>
  <si>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</si>
  <si>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</si>
  <si>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</si>
  <si>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</si>
  <si>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</si>
  <si>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</si>
  <si>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</si>
  <si>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</si>
  <si>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</si>
  <si>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</si>
  <si>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</si>
  <si>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</si>
  <si>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</si>
  <si>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</si>
  <si>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</si>
  <si>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</si>
  <si>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</si>
  <si>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</si>
  <si>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</si>
  <si>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</si>
  <si>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</si>
  <si>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</si>
  <si>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</si>
  <si>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</si>
  <si>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</si>
  <si>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</si>
  <si>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</si>
  <si>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</si>
  <si>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</si>
  <si>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</si>
  <si>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</si>
  <si>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</si>
  <si>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</si>
  <si>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</si>
  <si>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</si>
  <si>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</si>
  <si>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</si>
  <si>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</si>
  <si>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</si>
  <si>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</si>
  <si>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</si>
  <si>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</si>
  <si>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</si>
  <si>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</si>
  <si>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</si>
  <si>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</si>
  <si>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</si>
  <si>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</si>
  <si>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</si>
  <si>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</si>
  <si>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</si>
  <si>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</si>
  <si>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</si>
  <si>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</si>
  <si>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</si>
  <si>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</si>
  <si>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</si>
  <si>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</si>
  <si>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</si>
  <si>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</si>
  <si>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</si>
  <si>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</si>
  <si>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</si>
  <si>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</si>
  <si>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</si>
  <si>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</si>
  <si>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</si>
  <si>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</si>
  <si>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</si>
  <si>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</si>
  <si>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</si>
  <si>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</si>
  <si>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</si>
  <si>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</si>
  <si>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</si>
  <si>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</si>
  <si>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</si>
  <si>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</si>
  <si>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</si>
  <si>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</si>
  <si>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</si>
  <si>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</si>
  <si>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</si>
  <si>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</si>
  <si>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</si>
  <si>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</si>
  <si>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</si>
  <si>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</si>
  <si>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</si>
  <si>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</si>
  <si>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</si>
  <si>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</si>
  <si>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</si>
  <si>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</si>
  <si>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</si>
  <si>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</si>
  <si>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</si>
  <si>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</si>
  <si>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</si>
  <si>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</si>
  <si>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</si>
  <si>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</si>
  <si>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</si>
  <si>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</si>
  <si>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</si>
  <si>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</si>
  <si>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</si>
  <si>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</si>
  <si>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</si>
  <si>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</si>
  <si>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</si>
  <si>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</si>
  <si>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</si>
  <si>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</si>
  <si>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</si>
  <si>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</si>
  <si>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</si>
  <si>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</si>
  <si>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</si>
  <si>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</si>
  <si>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</si>
  <si>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</si>
  <si>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</si>
  <si>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</si>
  <si>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</si>
  <si>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</si>
  <si>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</si>
  <si>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</si>
  <si>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</si>
  <si>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</si>
  <si>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</si>
  <si>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</si>
  <si>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</si>
  <si>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</si>
  <si>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</si>
  <si>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</si>
  <si>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</si>
  <si>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</si>
  <si>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</si>
  <si>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</si>
  <si>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</si>
  <si>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</si>
  <si>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</si>
  <si>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</si>
  <si>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</si>
  <si>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</si>
  <si>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</si>
  <si>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</si>
  <si>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</si>
  <si>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</si>
  <si>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</si>
  <si>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</si>
  <si>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</si>
  <si>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</si>
  <si>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</si>
  <si>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</si>
  <si>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</si>
  <si>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</si>
  <si>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</si>
  <si>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</si>
  <si>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</si>
  <si>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</si>
  <si>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</si>
  <si>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</si>
  <si>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</si>
  <si>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</si>
  <si>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</si>
  <si>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</si>
  <si>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</si>
  <si>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</si>
  <si>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</si>
  <si>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</si>
  <si>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</si>
  <si>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</si>
  <si>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</si>
  <si>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</si>
  <si>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</si>
  <si>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</si>
  <si>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</si>
  <si>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</si>
  <si>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</si>
  <si>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</si>
  <si>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</si>
  <si>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</si>
  <si>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</si>
  <si>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</si>
  <si>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</si>
  <si>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</si>
  <si>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</si>
  <si>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</si>
  <si>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</si>
  <si>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</si>
  <si>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</si>
  <si>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</si>
  <si>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</si>
  <si>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</si>
  <si>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</si>
  <si>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</si>
  <si>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</si>
  <si>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</si>
  <si>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</si>
  <si>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</si>
  <si>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</si>
  <si>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</si>
  <si>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</si>
  <si>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</si>
  <si>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</si>
  <si>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</si>
  <si>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</si>
  <si>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</si>
  <si>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</si>
  <si>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</si>
  <si>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</si>
  <si>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</si>
  <si>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</si>
  <si>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</si>
  <si>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</si>
  <si>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</si>
  <si>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</si>
  <si>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</si>
  <si>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</si>
  <si>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</si>
  <si>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</si>
  <si>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</si>
  <si>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</si>
  <si>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</si>
  <si>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</si>
  <si>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</si>
  <si>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</si>
  <si>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</si>
  <si>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</si>
  <si>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</si>
  <si>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</si>
  <si>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</si>
  <si>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</si>
  <si>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</si>
  <si>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</si>
  <si>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</si>
  <si>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</si>
  <si>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</si>
  <si>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</si>
  <si>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</si>
  <si>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</si>
  <si>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</si>
  <si>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</si>
  <si>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</si>
  <si>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</si>
  <si>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</si>
  <si>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</si>
  <si>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</si>
  <si>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</si>
  <si>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</si>
  <si>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</si>
  <si>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</si>
  <si>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</si>
  <si>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</si>
  <si>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</si>
  <si>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</si>
  <si>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</si>
  <si>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</si>
  <si>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</si>
  <si>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</si>
  <si>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</si>
  <si>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</si>
  <si>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</si>
  <si>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</si>
  <si>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</si>
  <si>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</si>
  <si>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</si>
  <si>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</si>
  <si>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</si>
  <si>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</si>
  <si>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</si>
  <si>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</si>
  <si>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</si>
  <si>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</si>
  <si>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</si>
  <si>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</si>
  <si>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</si>
  <si>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</si>
  <si>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</si>
  <si>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</si>
  <si>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</si>
  <si>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</si>
  <si>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</si>
  <si>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</si>
  <si>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</si>
  <si>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</si>
  <si>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</si>
  <si>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</si>
  <si>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</si>
  <si>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</si>
  <si>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</si>
  <si>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</si>
  <si>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</si>
  <si>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</si>
  <si>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</si>
  <si>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</si>
  <si>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</si>
  <si>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</si>
  <si>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</si>
  <si>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</si>
  <si>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</si>
  <si>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</si>
  <si>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</si>
  <si>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</si>
  <si>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</si>
  <si>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</si>
  <si>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</si>
  <si>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</si>
  <si>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</si>
  <si>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</si>
  <si>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</si>
  <si>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</si>
  <si>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</si>
  <si>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</si>
  <si>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</si>
  <si>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</si>
  <si>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</si>
  <si>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</si>
  <si>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</si>
  <si>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</si>
  <si>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</si>
  <si>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</si>
  <si>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</si>
  <si>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</si>
  <si>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</si>
  <si>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</si>
  <si>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</si>
  <si>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</si>
  <si>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</si>
  <si>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</si>
  <si>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</si>
  <si>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</si>
  <si>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</si>
  <si>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</si>
  <si>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</si>
  <si>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</si>
  <si>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</si>
  <si>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</si>
  <si>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</si>
  <si>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</si>
  <si>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</si>
  <si>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</si>
  <si>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</si>
  <si>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</si>
  <si>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</si>
  <si>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</si>
  <si>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</si>
  <si>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</si>
  <si>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</si>
  <si>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</si>
  <si>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</si>
  <si>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</si>
  <si>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</si>
  <si>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</si>
  <si>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</si>
  <si>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</si>
  <si>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</si>
  <si>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</si>
  <si>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</si>
  <si>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</si>
  <si>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</si>
  <si>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</si>
  <si>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</si>
  <si>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</si>
  <si>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</si>
  <si>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</si>
  <si>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</si>
  <si>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</si>
  <si>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</si>
  <si>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</si>
  <si>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</si>
  <si>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</si>
  <si>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</si>
  <si>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</si>
  <si>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</si>
  <si>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</si>
  <si>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</si>
  <si>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</si>
  <si>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</si>
  <si>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</si>
  <si>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</si>
  <si>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</si>
  <si>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</si>
  <si>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</si>
  <si>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</si>
  <si>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</si>
  <si>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</si>
  <si>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</si>
  <si>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</si>
  <si>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</si>
  <si>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</si>
  <si>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</si>
  <si>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</si>
  <si>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</si>
  <si>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</si>
  <si>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</si>
  <si>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</si>
  <si>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</si>
  <si>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</si>
  <si>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</si>
  <si>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</si>
  <si>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</si>
  <si>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</si>
  <si>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</si>
  <si>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</si>
  <si>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</si>
  <si>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</si>
  <si>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</si>
  <si>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</si>
  <si>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</si>
  <si>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</si>
  <si>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</si>
  <si>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</si>
  <si>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</si>
  <si>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</si>
  <si>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</si>
  <si>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</si>
  <si>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</si>
  <si>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</si>
  <si>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</si>
  <si>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</si>
  <si>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</si>
  <si>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</si>
  <si>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</si>
  <si>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</si>
  <si>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</si>
  <si>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</si>
  <si>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</si>
  <si>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</si>
  <si>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</si>
  <si>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</si>
  <si>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</si>
  <si>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</si>
  <si>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</si>
  <si>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</si>
  <si>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</si>
  <si>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</si>
  <si>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</si>
  <si>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</si>
  <si>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</si>
  <si>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</si>
  <si>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</si>
  <si>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</si>
  <si>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</si>
  <si>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</si>
  <si>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</si>
  <si>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</si>
  <si>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</si>
  <si>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</si>
  <si>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</si>
  <si>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</si>
  <si>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</si>
  <si>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</si>
  <si>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</si>
  <si>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</si>
  <si>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</si>
  <si>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</si>
  <si>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</si>
  <si>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</si>
  <si>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</si>
  <si>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</si>
  <si>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</si>
  <si>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</si>
  <si>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</si>
  <si>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</si>
  <si>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</si>
  <si>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</si>
  <si>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</si>
  <si>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</si>
  <si>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</si>
  <si>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</si>
  <si>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</si>
  <si>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</si>
  <si>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</si>
  <si>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</si>
  <si>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</si>
  <si>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</si>
  <si>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</si>
  <si>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</si>
  <si>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</si>
  <si>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</si>
  <si>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</si>
  <si>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</si>
  <si>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</si>
  <si>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</si>
  <si>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</si>
  <si>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</si>
  <si>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</si>
  <si>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</si>
  <si>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</si>
  <si>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</si>
  <si>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</si>
  <si>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</si>
  <si>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</si>
  <si>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</si>
  <si>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</si>
  <si>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</si>
  <si>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</si>
  <si>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</si>
  <si>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</si>
  <si>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</si>
  <si>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</si>
  <si>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</si>
  <si>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</si>
  <si>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</si>
  <si>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</si>
  <si>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</si>
  <si>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</si>
  <si>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</si>
  <si>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</si>
  <si>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</si>
  <si>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</si>
  <si>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</si>
  <si>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</si>
  <si>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</si>
  <si>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</si>
  <si>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</si>
  <si>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</si>
  <si>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</si>
  <si>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</si>
  <si>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</si>
  <si>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</si>
  <si>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</si>
  <si>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</si>
  <si>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</si>
  <si>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</si>
  <si>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</si>
  <si>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</si>
  <si>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</si>
  <si>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</si>
  <si>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</si>
  <si>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</si>
  <si>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</si>
  <si>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</si>
  <si>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</si>
  <si>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</si>
  <si>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</si>
  <si>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</si>
  <si>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</si>
  <si>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</si>
  <si>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</si>
  <si>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</si>
  <si>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</si>
  <si>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</si>
  <si>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</si>
  <si>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</si>
  <si>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</si>
  <si>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</si>
  <si>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</si>
  <si>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</si>
  <si>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</si>
  <si>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</si>
  <si>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</si>
  <si>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</si>
  <si>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</si>
  <si>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</si>
  <si>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</si>
  <si>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</si>
  <si>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</si>
  <si>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</si>
  <si>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</si>
  <si>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</si>
  <si>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</si>
  <si>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</si>
  <si>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</si>
  <si>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</si>
  <si>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</si>
  <si>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</si>
  <si>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</si>
  <si>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</si>
  <si>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</si>
  <si>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</si>
  <si>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</si>
  <si>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</si>
  <si>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</si>
  <si>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</si>
  <si>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</si>
  <si>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</si>
  <si>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</si>
  <si>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</si>
  <si>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</si>
  <si>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</si>
  <si>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</si>
  <si>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</si>
  <si>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</si>
  <si>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</si>
  <si>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</si>
  <si>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</si>
  <si>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</si>
  <si>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</si>
  <si>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</si>
  <si>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</si>
  <si>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</si>
  <si>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</si>
  <si>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</si>
  <si>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</si>
  <si>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</si>
  <si>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</si>
  <si>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</si>
  <si>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</si>
  <si>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</si>
  <si>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</si>
  <si>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</si>
  <si>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</si>
  <si>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</si>
  <si>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</si>
  <si>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</si>
  <si>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</si>
  <si>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</si>
  <si>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</si>
  <si>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</si>
  <si>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</si>
  <si>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</si>
  <si>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</si>
  <si>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</si>
  <si>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</si>
  <si>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</si>
  <si>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</si>
  <si>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</si>
  <si>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</si>
  <si>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</si>
  <si>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</si>
  <si>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</si>
  <si>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</si>
  <si>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</si>
  <si>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</si>
  <si>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</si>
  <si>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</si>
  <si>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</si>
  <si>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</si>
  <si>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</si>
  <si>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</si>
  <si>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</si>
  <si>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</si>
  <si>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</si>
  <si>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</si>
  <si>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</si>
  <si>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</si>
  <si>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</si>
  <si>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</si>
  <si>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</si>
  <si>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</si>
  <si>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</si>
  <si>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</si>
  <si>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</si>
  <si>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</si>
  <si>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</si>
  <si>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</si>
  <si>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</si>
  <si>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</si>
  <si>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</si>
  <si>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</si>
  <si>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</si>
  <si>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</si>
  <si>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</si>
  <si>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</si>
  <si>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</si>
  <si>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</si>
  <si>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</si>
  <si>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</si>
  <si>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</si>
  <si>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</si>
  <si>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</si>
  <si>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</si>
  <si>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</si>
  <si>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</si>
  <si>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</si>
  <si>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</si>
  <si>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</si>
  <si>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</si>
  <si>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</si>
  <si>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</si>
  <si>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</si>
  <si>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</si>
  <si>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</si>
  <si>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</si>
  <si>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</si>
  <si>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</si>
  <si>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</si>
  <si>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</si>
  <si>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</si>
  <si>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</si>
  <si>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</si>
  <si>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</si>
  <si>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</si>
  <si>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</si>
  <si>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</si>
  <si>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</si>
  <si>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</si>
  <si>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</si>
  <si>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</si>
  <si>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</si>
  <si>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</si>
  <si>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</si>
  <si>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</si>
  <si>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</si>
  <si>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</si>
  <si>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</si>
  <si>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</si>
  <si>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</si>
  <si>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</si>
  <si>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</si>
  <si>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</si>
  <si>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</si>
  <si>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</si>
  <si>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</si>
  <si>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</si>
  <si>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</si>
  <si>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</si>
  <si>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</si>
  <si>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</si>
  <si>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</si>
  <si>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</si>
  <si>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</si>
  <si>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</si>
  <si>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</si>
  <si>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</si>
  <si>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</si>
  <si>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</si>
  <si>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</si>
  <si>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</si>
  <si>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</si>
  <si>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</si>
  <si>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</si>
  <si>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</si>
  <si>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</si>
  <si>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</si>
  <si>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</si>
  <si>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</si>
  <si>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</si>
  <si>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</si>
  <si>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</si>
  <si>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</si>
  <si>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</si>
  <si>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</si>
  <si>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</si>
  <si>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</si>
  <si>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</si>
  <si>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</si>
  <si>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</si>
  <si>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</si>
  <si>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</si>
  <si>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</si>
  <si>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</si>
  <si>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</si>
  <si>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</si>
  <si>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</si>
  <si>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</si>
  <si>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</si>
  <si>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</si>
  <si>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</si>
  <si>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</si>
  <si>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</si>
  <si>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</si>
  <si>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</si>
  <si>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</si>
  <si>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</si>
  <si>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</si>
  <si>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</si>
  <si>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</si>
  <si>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</si>
  <si>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</si>
  <si>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</si>
  <si>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</si>
  <si>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</si>
  <si>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</si>
  <si>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</si>
  <si>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</si>
  <si>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</si>
  <si>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</si>
  <si>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</si>
  <si>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</si>
  <si>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</si>
  <si>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</si>
  <si>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</si>
  <si>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</si>
  <si>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</si>
  <si>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</si>
  <si>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</si>
  <si>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</si>
  <si>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</si>
  <si>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</si>
  <si>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</si>
  <si>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</si>
  <si>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</si>
  <si>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</si>
  <si>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</si>
  <si>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</si>
  <si>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</si>
  <si>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</si>
  <si>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</si>
  <si>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</si>
  <si>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</si>
  <si>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</si>
  <si>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</si>
  <si>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</si>
  <si>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</si>
  <si>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</si>
  <si>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</si>
  <si>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</si>
  <si>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</si>
  <si>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</si>
  <si>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</si>
  <si>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</si>
  <si>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</si>
  <si>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</si>
  <si>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</si>
  <si>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</si>
  <si>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</si>
  <si>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</si>
  <si>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</si>
  <si>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</si>
  <si>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</si>
  <si>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</si>
  <si>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</si>
  <si>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</si>
  <si>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</si>
  <si>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</si>
  <si>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</si>
  <si>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</si>
  <si>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</si>
  <si>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</si>
  <si>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</si>
  <si>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</si>
  <si>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</si>
  <si>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</si>
  <si>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</si>
  <si>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</si>
  <si>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</si>
  <si>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</si>
  <si>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</si>
  <si>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</si>
  <si>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</si>
  <si>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</si>
  <si>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</si>
  <si>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</si>
  <si>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</si>
  <si>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</si>
  <si>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</si>
  <si>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</si>
  <si>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</si>
  <si>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</si>
  <si>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</si>
  <si>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</si>
  <si>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</si>
  <si>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</si>
  <si>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</si>
  <si>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</si>
  <si>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</si>
  <si>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</si>
  <si>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</si>
  <si>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</si>
  <si>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</si>
  <si>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</si>
  <si>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</si>
  <si>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</si>
  <si>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</si>
  <si>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</si>
  <si>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</si>
  <si>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</si>
  <si>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</si>
  <si>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</si>
  <si>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</si>
  <si>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</si>
  <si>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</si>
  <si>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</si>
  <si>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</si>
  <si>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</si>
  <si>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</si>
  <si>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</si>
  <si>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</si>
  <si>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</si>
  <si>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</si>
  <si>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</si>
  <si>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</si>
  <si>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</si>
  <si>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</si>
  <si>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</si>
  <si>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</si>
  <si>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</si>
  <si>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</si>
  <si>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</si>
  <si>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</si>
  <si>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</si>
  <si>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</si>
  <si>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</si>
  <si>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</si>
  <si>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</si>
  <si>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</si>
  <si>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</si>
  <si>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</si>
  <si>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</si>
  <si>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</si>
  <si>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</si>
  <si>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</si>
  <si>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</si>
  <si>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</si>
  <si>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</si>
  <si>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</si>
  <si>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</si>
  <si>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</si>
  <si>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</si>
  <si>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</si>
  <si>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</si>
  <si>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</si>
  <si>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</si>
  <si>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</si>
  <si>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</si>
  <si>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</si>
  <si>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</si>
  <si>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</si>
  <si>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</si>
  <si>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</si>
  <si>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</si>
  <si>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</si>
  <si>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</si>
  <si>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</si>
  <si>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</si>
  <si>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</si>
  <si>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</si>
  <si>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</si>
  <si>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</si>
  <si>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</si>
  <si>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</si>
  <si>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</si>
  <si>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</si>
  <si>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</si>
  <si>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</si>
  <si>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</si>
  <si>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</si>
  <si>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</si>
  <si>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</si>
  <si>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</si>
  <si>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</si>
  <si>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</si>
  <si>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</si>
  <si>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</si>
  <si>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</si>
  <si>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</si>
  <si>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</si>
  <si>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</si>
  <si>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</si>
  <si>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</si>
  <si>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</si>
  <si>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</si>
  <si>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</si>
  <si>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</si>
  <si>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</si>
  <si>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</si>
  <si>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</si>
  <si>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</si>
  <si>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</si>
  <si>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</si>
  <si>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</si>
  <si>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</si>
  <si>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</si>
  <si>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</si>
  <si>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</si>
  <si>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</si>
  <si>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</si>
  <si>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</si>
  <si>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</si>
  <si>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</si>
  <si>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</si>
  <si>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</si>
  <si>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</si>
  <si>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</si>
  <si>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</si>
  <si>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</si>
  <si>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</si>
  <si>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</si>
  <si>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</si>
  <si>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</si>
  <si>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</si>
  <si>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</si>
  <si>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</si>
  <si>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</si>
  <si>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</si>
  <si>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</si>
  <si>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</si>
  <si>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</si>
  <si>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</si>
  <si>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</si>
  <si>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</si>
  <si>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</si>
  <si>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</si>
  <si>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</si>
  <si>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</si>
  <si>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</si>
  <si>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</si>
  <si>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</si>
  <si>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</si>
  <si>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</si>
  <si>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</si>
  <si>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</si>
  <si>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</si>
  <si>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</si>
  <si>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</si>
  <si>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</si>
  <si>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</si>
  <si>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</si>
  <si>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</si>
  <si>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</si>
  <si>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</si>
  <si>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</si>
  <si>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</si>
  <si>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</si>
  <si>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</si>
  <si>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</si>
  <si>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</si>
  <si>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</si>
  <si>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</si>
  <si>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</si>
  <si>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</si>
  <si>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</si>
  <si>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</si>
  <si>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</si>
  <si>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</si>
  <si>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</si>
  <si>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</si>
  <si>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</si>
  <si>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</si>
  <si>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</si>
  <si>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</si>
  <si>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</si>
  <si>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</si>
  <si>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</si>
  <si>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</si>
  <si>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</si>
  <si>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</si>
  <si>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</si>
  <si>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</si>
  <si>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</si>
  <si>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</si>
  <si>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</si>
  <si>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</si>
  <si>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</si>
  <si>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</si>
  <si>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</si>
  <si>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</si>
  <si>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</si>
  <si>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</si>
  <si>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</si>
  <si>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</si>
  <si>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</si>
  <si>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</si>
  <si>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</si>
  <si>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</si>
  <si>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</si>
  <si>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</si>
  <si>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</si>
  <si>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</si>
  <si>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</si>
  <si>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</si>
  <si>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</si>
  <si>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</si>
  <si>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</si>
  <si>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</si>
  <si>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</si>
  <si>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</si>
  <si>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</si>
  <si>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</si>
  <si>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</si>
  <si>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</si>
  <si>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</si>
  <si>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</si>
  <si>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</si>
  <si>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</si>
  <si>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</si>
  <si>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</si>
  <si>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</si>
  <si>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</si>
  <si>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</si>
  <si>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</si>
  <si>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</si>
  <si>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</si>
  <si>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</si>
  <si>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</si>
  <si>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</si>
  <si>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</si>
  <si>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</si>
  <si>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</si>
  <si>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</si>
  <si>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</si>
  <si>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</si>
  <si>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</si>
  <si>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</si>
  <si>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</si>
  <si>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</si>
  <si>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</si>
  <si>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</si>
  <si>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</si>
  <si>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</si>
  <si>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</si>
  <si>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</si>
  <si>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</si>
  <si>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</si>
  <si>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</si>
  <si>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</si>
  <si>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</si>
  <si>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</si>
  <si>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</si>
  <si>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</si>
  <si>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</si>
  <si>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</si>
  <si>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</si>
  <si>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</si>
  <si>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</si>
  <si>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</si>
  <si>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</si>
  <si>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</si>
  <si>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</si>
  <si>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</si>
  <si>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</si>
  <si>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</si>
  <si>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</si>
  <si>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</si>
  <si>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</si>
  <si>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</si>
  <si>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</si>
  <si>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</si>
  <si>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</si>
  <si>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</si>
  <si>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</si>
  <si>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</si>
  <si>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</si>
  <si>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</si>
  <si>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</si>
  <si>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</si>
  <si>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</si>
  <si>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</si>
  <si>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</si>
  <si>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</si>
  <si>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</si>
  <si>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</si>
  <si>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</si>
  <si>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</si>
  <si>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</si>
  <si>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</si>
  <si>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</si>
  <si>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</si>
  <si>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</si>
  <si>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</si>
  <si>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</si>
  <si>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</si>
  <si>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</si>
  <si>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</si>
  <si>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</si>
  <si>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</si>
  <si>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</si>
  <si>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</si>
  <si>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</si>
  <si>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</si>
  <si>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</si>
  <si>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</si>
  <si>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</si>
  <si>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</si>
  <si>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</si>
  <si>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</si>
  <si>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</si>
  <si>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</si>
  <si>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</si>
  <si>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</si>
  <si>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</si>
  <si>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</si>
  <si>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</si>
  <si>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</si>
  <si>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</si>
  <si>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</si>
  <si>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</si>
  <si>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</si>
  <si>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</si>
  <si>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</si>
  <si>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</si>
  <si>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</si>
  <si>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</si>
  <si>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</si>
  <si>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</si>
  <si>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</si>
  <si>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</si>
  <si>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</si>
  <si>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</si>
  <si>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</si>
  <si>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</si>
  <si>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</si>
  <si>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</si>
  <si>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</si>
  <si>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</si>
  <si>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</si>
  <si>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</si>
  <si>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</si>
  <si>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</si>
  <si>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</si>
  <si>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</si>
  <si>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</si>
  <si>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</si>
  <si>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</si>
  <si>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</si>
  <si>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</si>
  <si>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</si>
  <si>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</si>
  <si>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</si>
  <si>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</si>
  <si>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</si>
  <si>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</si>
  <si>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</si>
  <si>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</si>
  <si>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</si>
  <si>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</si>
  <si>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</si>
  <si>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</si>
  <si>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</si>
  <si>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</si>
  <si>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</si>
  <si>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</si>
  <si>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</si>
  <si>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</si>
  <si>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</si>
  <si>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</si>
  <si>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</si>
  <si>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</si>
  <si>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</si>
  <si>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</si>
  <si>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</si>
  <si>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</si>
  <si>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</si>
  <si>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</si>
  <si>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</si>
  <si>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</si>
  <si>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</si>
  <si>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</si>
  <si>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</si>
  <si>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</si>
  <si>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</si>
  <si>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</si>
  <si>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</si>
  <si>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</si>
  <si>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</si>
  <si>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</si>
  <si>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</si>
  <si>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</si>
  <si>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</si>
  <si>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</si>
  <si>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</si>
  <si>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</si>
  <si>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</si>
  <si>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</si>
  <si>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</si>
  <si>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</si>
  <si>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</si>
  <si>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</si>
  <si>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</si>
  <si>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</si>
  <si>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</si>
  <si>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</si>
  <si>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</si>
  <si>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</si>
  <si>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</si>
  <si>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</si>
  <si>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</si>
  <si>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</si>
  <si>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</si>
  <si>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</si>
  <si>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</si>
  <si>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</si>
  <si>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</si>
  <si>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</si>
  <si>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</si>
  <si>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</si>
  <si>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</si>
  <si>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</si>
  <si>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</si>
  <si>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</si>
  <si>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</si>
  <si>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</si>
  <si>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</si>
  <si>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</si>
  <si>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</si>
  <si>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</si>
  <si>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</si>
  <si>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</si>
  <si>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</si>
  <si>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</si>
  <si>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</si>
  <si>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</si>
  <si>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</si>
  <si>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</si>
  <si>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</si>
  <si>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</si>
  <si>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</si>
  <si>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</si>
  <si>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</si>
  <si>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</si>
  <si>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</si>
  <si>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</si>
  <si>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</si>
  <si>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</si>
  <si>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</si>
  <si>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</si>
  <si>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</si>
  <si>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</si>
  <si>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</si>
  <si>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</si>
  <si>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</si>
  <si>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</si>
  <si>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</si>
  <si>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</si>
  <si>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</si>
  <si>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</si>
  <si>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</si>
  <si>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</si>
  <si>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</si>
  <si>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</si>
  <si>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</si>
  <si>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</si>
  <si>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</si>
  <si>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</si>
  <si>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</si>
  <si>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</si>
  <si>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</si>
  <si>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</si>
  <si>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</si>
  <si>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</si>
  <si>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</si>
  <si>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</si>
  <si>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</si>
  <si>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</si>
  <si>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</si>
  <si>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</si>
  <si>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</si>
  <si>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</si>
  <si>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</si>
  <si>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</si>
  <si>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</si>
  <si>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</si>
  <si>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</si>
  <si>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</si>
  <si>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</si>
  <si>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</si>
  <si>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</si>
  <si>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</si>
  <si>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</si>
  <si>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</si>
  <si>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</si>
  <si>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</si>
  <si>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</si>
  <si>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</si>
  <si>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</si>
  <si>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</si>
  <si>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</si>
  <si>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</si>
  <si>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</si>
  <si>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</si>
  <si>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</si>
  <si>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</si>
  <si>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</si>
  <si>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</si>
  <si>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</si>
  <si>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</si>
  <si>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</si>
  <si>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</si>
  <si>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</si>
  <si>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</si>
  <si>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</si>
  <si>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</si>
  <si>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</si>
  <si>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</si>
  <si>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</si>
  <si>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</si>
  <si>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</si>
  <si>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</si>
  <si>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</si>
  <si>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</si>
  <si>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</si>
  <si>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</si>
  <si>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</si>
  <si>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</si>
  <si>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</si>
  <si>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</si>
  <si>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</si>
  <si>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</si>
  <si>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</si>
  <si>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</si>
  <si>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</si>
  <si>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</si>
  <si>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</si>
  <si>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</si>
  <si>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</si>
  <si>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</si>
  <si>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</si>
  <si>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</si>
  <si>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</si>
  <si>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</si>
  <si>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</si>
  <si>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</si>
  <si>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</si>
  <si>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</si>
  <si>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</si>
  <si>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</si>
  <si>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</si>
  <si>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</si>
  <si>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</si>
  <si>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</si>
  <si>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</si>
  <si>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</si>
  <si>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</si>
  <si>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</si>
  <si>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</si>
  <si>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</si>
  <si>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</si>
  <si>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</si>
  <si>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</si>
  <si>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</si>
  <si>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</si>
  <si>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</si>
  <si>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</si>
  <si>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</si>
  <si>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</si>
  <si>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</si>
  <si>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</si>
  <si>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</si>
  <si>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</si>
  <si>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</si>
  <si>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</si>
  <si>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</si>
  <si>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</si>
  <si>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</si>
  <si>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</si>
  <si>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</si>
  <si>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</si>
  <si>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</si>
  <si>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</si>
  <si>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</si>
  <si>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</si>
  <si>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</si>
  <si>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</si>
  <si>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</si>
  <si>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</si>
  <si>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</si>
  <si>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</si>
  <si>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</si>
  <si>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</si>
  <si>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</si>
  <si>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</si>
  <si>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</si>
  <si>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</si>
  <si>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</si>
  <si>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</si>
  <si>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</si>
  <si>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</si>
  <si>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</si>
  <si>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</si>
  <si>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</si>
  <si>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</si>
  <si>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</si>
  <si>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</si>
  <si>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</si>
  <si>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</si>
  <si>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</si>
  <si>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</si>
  <si>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</si>
  <si>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</si>
  <si>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</si>
  <si>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</si>
  <si>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</si>
  <si>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</si>
  <si>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</si>
  <si>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</si>
  <si>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</si>
  <si>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</si>
  <si>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</si>
  <si>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</si>
  <si>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</si>
  <si>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</si>
  <si>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</si>
  <si>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</si>
  <si>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</si>
  <si>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</si>
  <si>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</si>
  <si>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</si>
  <si>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</si>
  <si>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</si>
  <si>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</si>
  <si>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</si>
  <si>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</si>
  <si>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</si>
  <si>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</si>
  <si>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</si>
  <si>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</si>
  <si>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</si>
  <si>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</si>
  <si>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</si>
  <si>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</si>
  <si>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</si>
  <si>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</si>
  <si>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</si>
  <si>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</si>
  <si>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</si>
  <si>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</si>
  <si>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</si>
  <si>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</si>
  <si>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</si>
  <si>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</si>
  <si>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</si>
  <si>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</si>
  <si>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</si>
  <si>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</si>
  <si>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</si>
  <si>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</si>
  <si>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</si>
  <si>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</si>
  <si>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</si>
  <si>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</si>
  <si>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</si>
  <si>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</si>
  <si>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</si>
  <si>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</si>
  <si>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</si>
  <si>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</si>
  <si>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</si>
  <si>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</si>
  <si>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</si>
  <si>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</si>
  <si>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</si>
  <si>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</si>
  <si>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</si>
  <si>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</si>
  <si>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</si>
  <si>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</si>
  <si>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</si>
  <si>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</si>
  <si>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</si>
  <si>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</si>
  <si>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</si>
  <si>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</si>
  <si>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</si>
  <si>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</si>
  <si>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</si>
  <si>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</si>
  <si>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</si>
  <si>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</si>
  <si>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</si>
  <si>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</si>
  <si>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</si>
  <si>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</si>
  <si>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</si>
  <si>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</si>
  <si>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</si>
  <si>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</si>
  <si>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</si>
  <si>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</si>
  <si>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</si>
  <si>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</si>
  <si>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</si>
  <si>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</si>
  <si>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</si>
  <si>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</si>
  <si>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</si>
  <si>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</si>
  <si>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</si>
  <si>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</si>
  <si>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</si>
  <si>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</si>
  <si>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</si>
  <si>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</si>
  <si>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</si>
  <si>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</si>
  <si>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</si>
  <si>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</si>
  <si>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</si>
  <si>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</si>
  <si>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</si>
  <si>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</si>
  <si>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</si>
  <si>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</si>
  <si>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</si>
  <si>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</si>
  <si>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</si>
  <si>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</si>
  <si>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</si>
  <si>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</si>
  <si>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</si>
  <si>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</si>
  <si>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</si>
  <si>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</si>
  <si>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</si>
  <si>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</si>
  <si>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</si>
  <si>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</si>
  <si>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</si>
  <si>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</si>
  <si>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</si>
  <si>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</si>
  <si>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</si>
  <si>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</si>
  <si>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</si>
  <si>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</si>
  <si>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</si>
  <si>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</si>
  <si>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</si>
  <si>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</si>
  <si>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</si>
  <si>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</si>
  <si>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</si>
  <si>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</si>
  <si>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</si>
  <si>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</si>
  <si>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</si>
  <si>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</si>
  <si>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</si>
  <si>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</si>
  <si>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</si>
  <si>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</si>
  <si>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</si>
  <si>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</si>
  <si>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</si>
  <si>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</si>
  <si>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</si>
  <si>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</si>
  <si>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</si>
  <si>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</si>
  <si>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</si>
  <si>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</si>
  <si>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</si>
  <si>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</si>
  <si>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</si>
  <si>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</si>
  <si>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</si>
  <si>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</si>
  <si>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</si>
  <si>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</si>
  <si>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</si>
  <si>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</si>
  <si>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</si>
  <si>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</si>
  <si>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</si>
  <si>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</si>
  <si>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</si>
  <si>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</si>
  <si>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</si>
  <si>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</si>
  <si>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</si>
  <si>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</si>
  <si>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</si>
  <si>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</si>
  <si>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</si>
  <si>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</si>
  <si>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</si>
  <si>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</si>
  <si>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</si>
  <si>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</si>
  <si>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</si>
  <si>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</si>
  <si>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</si>
  <si>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</si>
  <si>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</si>
  <si>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</si>
  <si>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</si>
  <si>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</si>
  <si>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</si>
  <si>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</si>
  <si>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</si>
  <si>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</si>
  <si>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</si>
  <si>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</si>
  <si>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</si>
  <si>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</si>
  <si>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</si>
  <si>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</si>
  <si>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</si>
  <si>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</si>
  <si>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</si>
  <si>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</si>
  <si>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</si>
  <si>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</si>
  <si>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</si>
  <si>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</si>
  <si>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</si>
  <si>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</si>
  <si>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</si>
  <si>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</si>
  <si>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</si>
  <si>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</si>
  <si>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</si>
  <si>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</si>
  <si>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</si>
  <si>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</si>
  <si>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</si>
  <si>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</si>
  <si>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</si>
  <si>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</si>
  <si>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</si>
  <si>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</si>
  <si>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</si>
  <si>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</si>
  <si>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</si>
  <si>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</si>
  <si>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</si>
  <si>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</si>
  <si>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</si>
  <si>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</si>
  <si>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</si>
  <si>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</si>
  <si>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</si>
  <si>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</si>
  <si>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</si>
  <si>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</si>
  <si>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</si>
  <si>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</si>
  <si>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</si>
  <si>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</si>
  <si>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</si>
  <si>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</si>
  <si>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</si>
  <si>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</si>
  <si>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</si>
  <si>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</si>
  <si>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</si>
  <si>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</si>
  <si>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</si>
  <si>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</si>
  <si>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</si>
  <si>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</si>
  <si>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</si>
  <si>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</si>
  <si>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</si>
  <si>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</si>
  <si>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</si>
  <si>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</si>
  <si>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</si>
  <si>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</si>
  <si>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</si>
  <si>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</si>
  <si>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</si>
  <si>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</si>
  <si>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</si>
  <si>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</si>
  <si>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</si>
  <si>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</si>
  <si>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</si>
  <si>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</si>
  <si>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</si>
  <si>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</si>
  <si>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</si>
  <si>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</si>
  <si>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</si>
  <si>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</si>
  <si>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</si>
  <si>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</si>
  <si>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</si>
  <si>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</si>
  <si>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</si>
  <si>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</si>
  <si>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</si>
  <si>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</si>
  <si>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</si>
  <si>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</si>
  <si>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</si>
  <si>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</si>
  <si>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</si>
  <si>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</si>
  <si>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</si>
  <si>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</si>
  <si>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</si>
  <si>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</si>
  <si>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</si>
  <si>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</si>
  <si>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</si>
  <si>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</si>
  <si>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</si>
  <si>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</si>
  <si>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</si>
  <si>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</si>
  <si>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</si>
  <si>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</si>
  <si>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</si>
  <si>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</si>
  <si>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</si>
  <si>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</si>
  <si>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</si>
  <si>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</si>
  <si>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</si>
  <si>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</si>
  <si>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</si>
  <si>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</si>
  <si>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</si>
  <si>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</si>
  <si>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</si>
  <si>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</si>
  <si>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</si>
  <si>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</si>
  <si>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</si>
  <si>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</si>
  <si>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</si>
  <si>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</si>
  <si>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</si>
  <si>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</si>
  <si>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</si>
  <si>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</si>
  <si>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</si>
  <si>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</si>
  <si>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</si>
  <si>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</si>
  <si>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</si>
  <si>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</si>
  <si>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</si>
  <si>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</si>
  <si>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</si>
  <si>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</si>
  <si>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</si>
  <si>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</si>
  <si>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</si>
  <si>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</si>
  <si>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</si>
  <si>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</si>
  <si>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</si>
  <si>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</si>
  <si>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</si>
  <si>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</si>
  <si>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</si>
  <si>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</si>
  <si>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</si>
  <si>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</si>
  <si>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</si>
  <si>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</si>
  <si>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</si>
  <si>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</si>
  <si>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</si>
  <si>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</si>
  <si>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</si>
  <si>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</si>
  <si>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</si>
  <si>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</si>
  <si>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</si>
  <si>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</si>
  <si>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</si>
  <si>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</si>
  <si>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</si>
  <si>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</si>
  <si>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</si>
  <si>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</si>
  <si>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</si>
  <si>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</si>
  <si>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</si>
  <si>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</si>
  <si>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</si>
  <si>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</si>
  <si>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</si>
  <si>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</si>
  <si>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</si>
  <si>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</si>
  <si>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</si>
  <si>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</si>
  <si>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</si>
  <si>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</si>
  <si>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</si>
  <si>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</si>
  <si>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</si>
  <si>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</si>
  <si>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</si>
  <si>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</si>
  <si>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</si>
  <si>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</si>
  <si>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</si>
  <si>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</si>
  <si>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</si>
  <si>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</si>
  <si>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</si>
  <si>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</si>
  <si>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</si>
  <si>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</si>
  <si>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</si>
  <si>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</si>
  <si>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</si>
  <si>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</si>
  <si>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</si>
  <si>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</si>
  <si>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</si>
  <si>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</si>
  <si>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</si>
  <si>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</si>
  <si>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</si>
  <si>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</si>
  <si>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</si>
  <si>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</si>
  <si>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</si>
  <si>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</si>
  <si>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</si>
  <si>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</si>
  <si>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</si>
  <si>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</si>
  <si>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</si>
  <si>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</si>
  <si>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</si>
  <si>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</si>
  <si>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</si>
  <si>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</si>
  <si>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</si>
  <si>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</si>
  <si>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</si>
  <si>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</si>
  <si>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</si>
  <si>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</si>
  <si>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</si>
  <si>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</si>
  <si>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</si>
  <si>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</si>
  <si>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</si>
  <si>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</si>
  <si>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</si>
  <si>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</si>
  <si>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</si>
  <si>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</si>
  <si>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</si>
  <si>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</si>
  <si>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</si>
  <si>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</si>
  <si>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</si>
  <si>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</si>
  <si>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</si>
  <si>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</si>
  <si>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</si>
  <si>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</si>
  <si>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</si>
  <si>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</si>
  <si>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</si>
  <si>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</si>
  <si>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</si>
  <si>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</si>
  <si>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</si>
  <si>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</si>
  <si>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</si>
  <si>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</si>
  <si>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</si>
  <si>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</si>
  <si>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</si>
  <si>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</si>
  <si>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</si>
  <si>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</si>
  <si>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</si>
  <si>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</si>
  <si>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</si>
  <si>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</si>
  <si>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</si>
  <si>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</si>
  <si>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</si>
  <si>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</si>
  <si>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</si>
  <si>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</si>
  <si>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</si>
  <si>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</si>
  <si>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</si>
  <si>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</si>
  <si>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</si>
  <si>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</si>
  <si>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</si>
  <si>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</si>
  <si>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</si>
  <si>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</si>
  <si>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</si>
  <si>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</si>
  <si>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</si>
  <si>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</si>
  <si>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</si>
  <si>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</si>
  <si>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</si>
  <si>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</si>
  <si>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</si>
  <si>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</si>
  <si>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</si>
  <si>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</si>
  <si>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</si>
  <si>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</si>
  <si>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</si>
  <si>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</si>
  <si>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</si>
  <si>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</si>
  <si>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</si>
  <si>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</si>
  <si>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</si>
  <si>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</si>
  <si>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</si>
  <si>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</si>
  <si>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</si>
  <si>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</si>
  <si>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</si>
  <si>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</si>
  <si>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</si>
  <si>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</si>
  <si>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</si>
  <si>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</si>
  <si>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</si>
  <si>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</si>
  <si>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</si>
  <si>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</si>
  <si>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</si>
  <si>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</si>
  <si>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</si>
  <si>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</si>
  <si>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</si>
  <si>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</si>
  <si>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</si>
  <si>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</si>
  <si>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</si>
  <si>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</si>
  <si>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</si>
  <si>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</si>
  <si>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</si>
  <si>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</si>
  <si>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</si>
  <si>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</si>
  <si>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</si>
  <si>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</si>
  <si>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</si>
  <si>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</si>
  <si>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</si>
  <si>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</si>
  <si>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</si>
  <si>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</si>
  <si>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</si>
  <si>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</si>
  <si>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</si>
  <si>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</si>
  <si>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</si>
  <si>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</si>
  <si>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</si>
  <si>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</si>
  <si>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</si>
  <si>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</si>
  <si>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</si>
  <si>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</si>
  <si>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</si>
  <si>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</si>
  <si>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</si>
  <si>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</si>
  <si>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</si>
  <si>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</si>
  <si>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</si>
  <si>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</si>
  <si>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</si>
  <si>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</si>
  <si>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</si>
  <si>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</si>
  <si>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</si>
  <si>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</si>
  <si>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</si>
  <si>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</si>
  <si>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</si>
  <si>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</si>
  <si>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</si>
  <si>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</si>
  <si>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</si>
  <si>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</si>
  <si>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</si>
  <si>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</si>
  <si>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</si>
  <si>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</si>
  <si>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</si>
  <si>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</si>
  <si>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</si>
  <si>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</si>
  <si>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</si>
  <si>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</si>
  <si>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</si>
  <si>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</si>
  <si>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</si>
  <si>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</si>
  <si>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</si>
  <si>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</si>
  <si>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</si>
  <si>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</si>
  <si>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</si>
  <si>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</si>
  <si>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</si>
  <si>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</si>
  <si>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</si>
  <si>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</si>
  <si>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</si>
  <si>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</si>
  <si>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</si>
  <si>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</si>
  <si>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</si>
  <si>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</si>
  <si>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</si>
  <si>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</si>
  <si>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</si>
  <si>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</si>
  <si>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</si>
  <si>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</si>
  <si>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</si>
  <si>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</si>
  <si>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</si>
  <si>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</si>
  <si>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</si>
  <si>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</si>
  <si>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</si>
  <si>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</si>
  <si>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</si>
  <si>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</si>
  <si>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</si>
  <si>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</si>
  <si>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</si>
  <si>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</si>
  <si>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</si>
  <si>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</si>
  <si>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</si>
  <si>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</si>
  <si>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</si>
  <si>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</si>
  <si>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</si>
  <si>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</si>
  <si>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</si>
  <si>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</si>
  <si>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</si>
  <si>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</si>
  <si>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</si>
  <si>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</si>
  <si>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</si>
  <si>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</si>
  <si>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</si>
  <si>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</si>
  <si>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</si>
  <si>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</si>
  <si>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</si>
  <si>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</si>
  <si>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</si>
  <si>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</si>
  <si>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</si>
  <si>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</si>
  <si>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</si>
  <si>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</si>
  <si>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</si>
  <si>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</si>
  <si>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</si>
  <si>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</si>
  <si>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</si>
  <si>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</si>
  <si>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</si>
  <si>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</si>
  <si>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</si>
  <si>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</si>
  <si>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</si>
  <si>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</si>
  <si>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</si>
  <si>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</si>
  <si>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</si>
  <si>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</si>
  <si>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</si>
  <si>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</si>
  <si>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</si>
  <si>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</si>
  <si>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</si>
  <si>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</si>
  <si>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</si>
  <si>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</si>
  <si>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</si>
  <si>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</si>
  <si>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</si>
  <si>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</si>
  <si>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</si>
  <si>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</si>
  <si>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</si>
  <si>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</si>
  <si>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</si>
  <si>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</si>
  <si>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</si>
  <si>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</si>
  <si>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</si>
  <si>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</si>
  <si>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</si>
  <si>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</si>
  <si>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</si>
  <si>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</si>
  <si>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</si>
  <si>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</si>
  <si>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</si>
  <si>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</si>
  <si>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</si>
  <si>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</si>
  <si>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</si>
  <si>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</si>
  <si>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</si>
  <si>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</si>
  <si>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</si>
  <si>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</si>
  <si>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</si>
  <si>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</si>
  <si>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</si>
  <si>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</si>
  <si>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</si>
  <si>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</si>
  <si>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</si>
  <si>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</si>
  <si>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</si>
  <si>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</si>
  <si>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</si>
  <si>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</si>
  <si>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</si>
  <si>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</si>
  <si>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</si>
  <si>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</si>
  <si>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</si>
  <si>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</si>
  <si>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</si>
  <si>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</si>
  <si>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</si>
  <si>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</si>
  <si>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</si>
  <si>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</si>
  <si>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</si>
  <si>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</si>
  <si>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</si>
  <si>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</si>
  <si>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</si>
  <si>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</si>
  <si>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</si>
  <si>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</si>
  <si>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</si>
  <si>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</si>
  <si>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</si>
  <si>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</si>
  <si>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</si>
  <si>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</si>
  <si>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</si>
  <si>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</si>
  <si>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</si>
  <si>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</si>
  <si>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</si>
  <si>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</si>
  <si>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</si>
  <si>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</si>
  <si>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</si>
  <si>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</si>
  <si>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</si>
  <si>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</si>
  <si>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</si>
  <si>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</si>
  <si>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</si>
  <si>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</si>
  <si>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</si>
  <si>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</si>
  <si>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</si>
  <si>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</si>
  <si>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</si>
  <si>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</si>
  <si>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</si>
  <si>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</si>
  <si>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</si>
  <si>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</si>
  <si>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</si>
  <si>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</si>
  <si>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</si>
  <si>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</si>
  <si>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</si>
  <si>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</si>
  <si>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</si>
  <si>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</si>
  <si>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</si>
  <si>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</si>
  <si>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</si>
  <si>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</si>
  <si>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</si>
  <si>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</si>
  <si>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</si>
  <si>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</si>
  <si>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</si>
  <si>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</si>
  <si>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</si>
  <si>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</si>
  <si>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</si>
  <si>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</si>
  <si>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</si>
  <si>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</si>
  <si>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</si>
  <si>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</si>
  <si>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</si>
  <si>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</si>
  <si>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</si>
  <si>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</si>
  <si>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</si>
  <si>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</si>
  <si>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</si>
  <si>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</si>
  <si>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</si>
  <si>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</si>
  <si>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</si>
  <si>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</si>
  <si>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</si>
  <si>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</si>
  <si>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</si>
  <si>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</si>
  <si>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</si>
  <si>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</si>
  <si>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</si>
  <si>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</si>
  <si>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</si>
  <si>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</si>
  <si>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</si>
  <si>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</si>
  <si>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</si>
  <si>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</si>
  <si>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</si>
  <si>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</si>
  <si>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</si>
  <si>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</si>
  <si>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</si>
  <si>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</si>
  <si>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</si>
  <si>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</si>
  <si>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</si>
  <si>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</si>
  <si>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</si>
  <si>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</si>
  <si>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</si>
  <si>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</si>
  <si>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</si>
  <si>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</si>
  <si>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</si>
  <si>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</si>
  <si>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</si>
  <si>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</si>
  <si>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</si>
  <si>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</si>
  <si>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</si>
  <si>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</si>
  <si>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</si>
  <si>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</si>
  <si>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</si>
  <si>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</si>
  <si>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</si>
  <si>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</si>
  <si>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</si>
  <si>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</si>
  <si>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</si>
  <si>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</si>
  <si>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</si>
  <si>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</si>
  <si>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</si>
  <si>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</si>
  <si>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</si>
  <si>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</si>
  <si>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</si>
  <si>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</si>
  <si>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</si>
  <si>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</si>
  <si>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</si>
  <si>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</si>
  <si>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</si>
  <si>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</si>
  <si>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</si>
  <si>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</si>
  <si>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</si>
  <si>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</si>
  <si>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</si>
  <si>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</si>
  <si>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</si>
  <si>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</si>
  <si>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</si>
  <si>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</si>
  <si>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</si>
  <si>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</si>
  <si>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</si>
  <si>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</si>
  <si>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</si>
  <si>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</si>
  <si>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</si>
  <si>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</si>
  <si>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</si>
  <si>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</si>
  <si>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</si>
  <si>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</si>
  <si>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</si>
  <si>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</si>
  <si>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</si>
  <si>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</si>
  <si>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</si>
  <si>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</si>
  <si>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</si>
  <si>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</si>
  <si>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</si>
  <si>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</si>
  <si>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</si>
  <si>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</si>
  <si>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</si>
  <si>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</si>
  <si>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</si>
  <si>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</si>
  <si>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</si>
  <si>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</si>
  <si>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</si>
  <si>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</si>
  <si>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</si>
  <si>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</si>
  <si>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</si>
  <si>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</si>
  <si>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</si>
  <si>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</si>
  <si>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</si>
  <si>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</si>
  <si>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</si>
  <si>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</si>
  <si>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</si>
  <si>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</si>
  <si>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</si>
  <si>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</si>
  <si>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</si>
  <si>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</si>
  <si>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</si>
  <si>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</si>
  <si>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</si>
  <si>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</si>
  <si>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</si>
  <si>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</si>
  <si>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</si>
  <si>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</si>
  <si>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</si>
  <si>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</si>
  <si>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</si>
  <si>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</si>
  <si>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</si>
  <si>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</si>
  <si>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</si>
  <si>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</si>
  <si>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</si>
  <si>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</si>
  <si>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</si>
  <si>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</si>
  <si>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</si>
  <si>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</si>
  <si>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</si>
  <si>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</si>
  <si>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</si>
  <si>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</si>
  <si>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</si>
  <si>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</si>
  <si>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</si>
  <si>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</si>
  <si>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</si>
  <si>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</si>
  <si>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</si>
  <si>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</si>
  <si>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</si>
  <si>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</si>
  <si>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</si>
  <si>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</si>
  <si>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</si>
  <si>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</si>
  <si>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</si>
  <si>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</si>
  <si>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</si>
  <si>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</si>
  <si>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</si>
  <si>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</si>
  <si>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</si>
  <si>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</si>
  <si>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</si>
  <si>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</si>
  <si>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</si>
  <si>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</si>
  <si>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</si>
  <si>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</si>
  <si>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</si>
  <si>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</si>
  <si>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</si>
  <si>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</si>
  <si>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</si>
  <si>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</si>
  <si>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</si>
  <si>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</si>
  <si>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</si>
  <si>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</si>
  <si>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</si>
  <si>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</si>
  <si>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</si>
  <si>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</si>
  <si>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</si>
  <si>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</si>
  <si>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</si>
  <si>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</si>
  <si>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</si>
  <si>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</si>
  <si>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</si>
  <si>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</si>
  <si>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</si>
  <si>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</si>
  <si>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</si>
  <si>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</si>
  <si>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</si>
  <si>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</si>
  <si>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</si>
  <si>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</si>
  <si>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</si>
  <si>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</si>
  <si>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</si>
  <si>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</si>
  <si>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</si>
  <si>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</si>
  <si>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</si>
  <si>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</si>
  <si>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</si>
  <si>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</si>
  <si>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</si>
  <si>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</si>
  <si>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</si>
  <si>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</si>
  <si>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</si>
  <si>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</si>
  <si>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</si>
  <si>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</si>
  <si>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</si>
  <si>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</si>
  <si>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</si>
  <si>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</si>
  <si>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</si>
  <si>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</si>
  <si>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</si>
  <si>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</si>
  <si>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</si>
  <si>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</si>
  <si>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</si>
  <si>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</si>
  <si>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</si>
  <si>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</si>
  <si>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</si>
  <si>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</si>
  <si>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</si>
  <si>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</si>
  <si>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</si>
  <si>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</si>
  <si>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</si>
  <si>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</si>
  <si>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</si>
  <si>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</si>
  <si>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</si>
  <si>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</si>
  <si>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</si>
  <si>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</si>
  <si>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</si>
  <si>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</si>
  <si>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</si>
  <si>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</si>
  <si>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</si>
  <si>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</si>
  <si>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</si>
  <si>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</si>
  <si>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</si>
  <si>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</si>
  <si>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</si>
  <si>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</si>
  <si>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</si>
  <si>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</si>
  <si>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</si>
  <si>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</si>
  <si>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</si>
  <si>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</si>
  <si>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</si>
  <si>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</si>
  <si>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</si>
  <si>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</si>
  <si>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</si>
  <si>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</si>
  <si>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</si>
  <si>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</si>
  <si>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</si>
  <si>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</si>
  <si>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</si>
  <si>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</si>
  <si>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</si>
  <si>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</si>
  <si>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</si>
  <si>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</si>
  <si>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</si>
  <si>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</si>
  <si>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</si>
  <si>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</si>
  <si>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</si>
  <si>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</si>
  <si>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</si>
  <si>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</si>
  <si>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</si>
  <si>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</si>
  <si>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</si>
  <si>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</si>
  <si>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</si>
  <si>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</si>
  <si>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</si>
  <si>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</si>
  <si>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</si>
  <si>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</si>
  <si>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</si>
  <si>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</si>
  <si>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</si>
  <si>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</si>
  <si>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</si>
  <si>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</si>
  <si>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</si>
  <si>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</si>
  <si>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</si>
  <si>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</si>
  <si>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</si>
  <si>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</si>
  <si>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</si>
  <si>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</si>
  <si>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</si>
  <si>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</si>
  <si>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</si>
  <si>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</si>
  <si>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</si>
  <si>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</si>
  <si>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</si>
  <si>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</si>
  <si>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</si>
  <si>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</si>
  <si>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</si>
  <si>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</si>
  <si>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</si>
  <si>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</si>
  <si>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</si>
  <si>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</si>
  <si>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</si>
  <si>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</si>
  <si>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</si>
  <si>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</si>
  <si>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</si>
  <si>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</si>
  <si>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</si>
  <si>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</si>
  <si>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</si>
  <si>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</si>
  <si>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</si>
  <si>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</si>
  <si>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</si>
  <si>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</si>
  <si>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</si>
  <si>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</si>
  <si>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</si>
  <si>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</si>
  <si>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</si>
  <si>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</si>
  <si>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</si>
  <si>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</si>
  <si>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</si>
  <si>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</si>
  <si>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</si>
  <si>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</si>
  <si>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</si>
  <si>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</si>
  <si>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</si>
  <si>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</si>
  <si>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</si>
  <si>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</si>
  <si>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</si>
  <si>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</si>
  <si>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</si>
  <si>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</si>
  <si>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</si>
  <si>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</si>
  <si>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</si>
  <si>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</si>
  <si>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</si>
  <si>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</si>
  <si>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</si>
  <si>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</si>
  <si>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</si>
  <si>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</si>
  <si>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</si>
  <si>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</si>
  <si>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</si>
  <si>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</si>
  <si>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</si>
  <si>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</si>
  <si>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</si>
  <si>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</si>
  <si>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</si>
  <si>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</si>
  <si>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</si>
  <si>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</si>
  <si>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</si>
  <si>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</si>
  <si>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</si>
  <si>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</si>
  <si>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</si>
  <si>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</si>
  <si>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</si>
  <si>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</si>
  <si>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</si>
  <si>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</si>
  <si>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</si>
  <si>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</si>
  <si>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</si>
  <si>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</si>
  <si>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</si>
  <si>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</si>
  <si>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</si>
  <si>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</si>
  <si>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</si>
  <si>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</si>
  <si>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</si>
  <si>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</si>
  <si>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</si>
  <si>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</si>
  <si>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</si>
  <si>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</si>
  <si>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</si>
  <si>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</si>
  <si>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</si>
  <si>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</si>
  <si>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</si>
  <si>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</si>
  <si>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</si>
  <si>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</si>
  <si>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</si>
  <si>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</si>
  <si>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</si>
  <si>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</si>
  <si>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</si>
  <si>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</si>
  <si>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</si>
  <si>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</si>
  <si>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</si>
  <si>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</si>
  <si>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</si>
  <si>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</si>
  <si>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</si>
  <si>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</si>
  <si>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</si>
  <si>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</si>
  <si>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</si>
  <si>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</si>
  <si>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</si>
  <si>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</si>
  <si>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</si>
  <si>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</si>
  <si>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</si>
  <si>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</si>
  <si>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</si>
  <si>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</si>
  <si>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</si>
  <si>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</si>
  <si>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</si>
  <si>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</si>
  <si>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</si>
  <si>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</si>
  <si>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</si>
  <si>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</si>
  <si>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</si>
  <si>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</si>
  <si>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</si>
  <si>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</si>
  <si>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</si>
  <si>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</si>
  <si>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</si>
  <si>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</si>
  <si>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</si>
  <si>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</si>
  <si>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</si>
  <si>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</si>
  <si>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</si>
  <si>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</si>
  <si>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</si>
  <si>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</si>
  <si>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</si>
  <si>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</si>
  <si>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</si>
  <si>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</si>
  <si>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</si>
  <si>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</si>
  <si>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</si>
  <si>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</si>
  <si>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</si>
  <si>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</si>
  <si>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</si>
  <si>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</si>
  <si>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</si>
  <si>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</si>
  <si>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</si>
  <si>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</si>
  <si>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</si>
  <si>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</si>
  <si>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</si>
  <si>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</si>
  <si>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</si>
  <si>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</si>
  <si>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</si>
  <si>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</si>
  <si>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</si>
  <si>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</si>
  <si>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</si>
  <si>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</si>
  <si>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</si>
  <si>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</si>
  <si>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</si>
  <si>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</si>
  <si>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</si>
  <si>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</si>
  <si>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</si>
  <si>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</si>
  <si>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</si>
  <si>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</si>
  <si>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</si>
  <si>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</si>
  <si>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</si>
  <si>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</si>
  <si>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</si>
  <si>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</si>
  <si>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</si>
  <si>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</si>
  <si>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</si>
  <si>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</si>
  <si>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</si>
  <si>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</si>
  <si>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</si>
  <si>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</si>
  <si>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</si>
  <si>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</si>
  <si>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</si>
  <si>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</si>
  <si>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</si>
  <si>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</si>
  <si>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</si>
  <si>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</si>
  <si>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</si>
  <si>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</si>
  <si>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</si>
  <si>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</si>
  <si>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</si>
  <si>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</si>
  <si>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</si>
  <si>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</si>
  <si>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</si>
  <si>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</si>
  <si>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</si>
  <si>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</si>
  <si>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</si>
  <si>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</si>
  <si>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</si>
  <si>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</si>
  <si>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</si>
  <si>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</si>
  <si>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</si>
  <si>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</si>
  <si>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</si>
  <si>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</si>
  <si>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</si>
  <si>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</si>
  <si>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</si>
  <si>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</si>
  <si>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</si>
  <si>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</si>
  <si>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</si>
  <si>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</si>
  <si>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</si>
  <si>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</si>
  <si>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</si>
  <si>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</si>
  <si>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</si>
  <si>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</si>
  <si>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</si>
  <si>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</si>
  <si>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</si>
  <si>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</si>
  <si>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</si>
  <si>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</si>
  <si>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</si>
  <si>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</si>
  <si>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</si>
  <si>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</si>
  <si>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</si>
  <si>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</si>
  <si>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</si>
  <si>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</si>
  <si>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</si>
  <si>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</si>
  <si>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</si>
  <si>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</si>
  <si>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</si>
  <si>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</si>
  <si>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</si>
  <si>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</si>
  <si>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</si>
  <si>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</si>
  <si>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</si>
  <si>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</si>
  <si>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</si>
  <si>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</si>
  <si>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</si>
  <si>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</si>
  <si>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</si>
  <si>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</si>
  <si>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</si>
  <si>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</si>
  <si>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</si>
  <si>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</si>
  <si>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</si>
  <si>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</si>
  <si>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</si>
  <si>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</si>
  <si>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</si>
  <si>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</si>
  <si>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</si>
  <si>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</si>
  <si>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</si>
  <si>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</si>
  <si>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</si>
  <si>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</si>
  <si>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</si>
  <si>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</si>
  <si>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</si>
  <si>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</si>
  <si>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</si>
  <si>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</si>
  <si>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</si>
  <si>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</si>
  <si>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</si>
  <si>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</si>
  <si>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</si>
  <si>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</si>
  <si>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</si>
  <si>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</si>
  <si>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</si>
  <si>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</si>
  <si>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</si>
  <si>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</si>
  <si>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</si>
  <si>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</si>
  <si>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</si>
  <si>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</si>
  <si>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</si>
  <si>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</si>
  <si>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</si>
  <si>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</si>
  <si>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</si>
  <si>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</si>
  <si>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</si>
  <si>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</si>
  <si>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</si>
  <si>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</si>
  <si>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</si>
  <si>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</si>
  <si>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</si>
  <si>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</si>
  <si>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</si>
  <si>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</si>
  <si>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</si>
  <si>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</si>
  <si>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</si>
  <si>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</si>
  <si>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</si>
  <si>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</si>
  <si>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</si>
  <si>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</si>
  <si>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</si>
  <si>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</si>
  <si>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</si>
  <si>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</si>
  <si>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</si>
  <si>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</si>
  <si>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</si>
  <si>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</si>
  <si>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</si>
  <si>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</si>
  <si>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</si>
  <si>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</si>
  <si>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</si>
  <si>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</si>
  <si>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</si>
  <si>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</si>
  <si>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</si>
  <si>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</si>
  <si>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</si>
  <si>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</si>
  <si>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</si>
  <si>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</si>
  <si>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</si>
  <si>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</si>
  <si>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</si>
  <si>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</si>
  <si>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</si>
  <si>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</si>
  <si>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</si>
  <si>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</si>
  <si>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</si>
  <si>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</si>
  <si>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</si>
  <si>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</si>
  <si>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</si>
  <si>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</si>
  <si>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</si>
  <si>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</si>
  <si>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</si>
  <si>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</si>
  <si>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</si>
  <si>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</si>
  <si>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</si>
  <si>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</si>
  <si>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</si>
  <si>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</si>
  <si>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</si>
  <si>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</si>
  <si>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</si>
  <si>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</si>
  <si>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</si>
  <si>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</si>
  <si>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</si>
  <si>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</si>
  <si>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</si>
  <si>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</si>
  <si>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</si>
  <si>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</si>
  <si>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</si>
  <si>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</si>
  <si>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</si>
  <si>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</si>
  <si>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</si>
  <si>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</si>
  <si>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</si>
  <si>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</si>
  <si>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</si>
  <si>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</si>
  <si>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</si>
  <si>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</si>
  <si>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</si>
  <si>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</si>
  <si>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</si>
  <si>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</si>
  <si>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</si>
  <si>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</si>
  <si>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</si>
  <si>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</si>
  <si>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</si>
  <si>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</si>
  <si>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</si>
  <si>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</si>
  <si>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</si>
  <si>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</si>
  <si>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</si>
  <si>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</si>
  <si>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</si>
  <si>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</si>
  <si>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</si>
  <si>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</si>
  <si>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</si>
  <si>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</si>
  <si>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</si>
  <si>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</si>
  <si>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</si>
  <si>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</si>
  <si>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</si>
  <si>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</si>
  <si>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</si>
  <si>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</si>
  <si>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</si>
  <si>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</si>
  <si>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</si>
  <si>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</si>
  <si>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</si>
  <si>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</si>
  <si>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</si>
  <si>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</si>
  <si>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</si>
  <si>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</si>
  <si>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</si>
  <si>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</si>
  <si>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</si>
  <si>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</si>
  <si>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</si>
  <si>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</si>
  <si>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</si>
  <si>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</si>
  <si>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</si>
  <si>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</si>
  <si>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</si>
  <si>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</si>
  <si>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</si>
  <si>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</si>
  <si>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</si>
  <si>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</si>
  <si>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</si>
  <si>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</si>
  <si>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</si>
  <si>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</si>
  <si>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</si>
  <si>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</si>
  <si>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</si>
  <si>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</si>
  <si>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</si>
  <si>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</si>
  <si>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</si>
  <si>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</si>
  <si>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</si>
  <si>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</si>
  <si>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</si>
  <si>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</si>
  <si>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</si>
  <si>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</si>
  <si>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</si>
  <si>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</si>
  <si>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</si>
  <si>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</si>
  <si>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</si>
  <si>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</si>
  <si>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</si>
  <si>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</si>
  <si>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</si>
  <si>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</si>
  <si>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</si>
  <si>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</si>
  <si>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</si>
  <si>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</si>
  <si>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</si>
  <si>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</si>
  <si>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</si>
  <si>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</si>
  <si>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</si>
  <si>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</si>
  <si>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</si>
  <si>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</si>
  <si>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</si>
  <si>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</si>
  <si>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</si>
  <si>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</si>
  <si>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</si>
  <si>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</si>
  <si>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</si>
  <si>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</si>
  <si>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</si>
  <si>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</si>
  <si>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</si>
  <si>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</si>
  <si>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</si>
  <si>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</si>
  <si>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</si>
  <si>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</si>
  <si>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</si>
  <si>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</si>
  <si>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</si>
  <si>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</si>
  <si>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</si>
  <si>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</si>
  <si>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</si>
  <si>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</si>
  <si>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</si>
  <si>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</si>
  <si>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</si>
  <si>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</si>
  <si>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</si>
  <si>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</si>
  <si>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</si>
  <si>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</si>
  <si>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</si>
  <si>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</si>
  <si>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</si>
  <si>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</si>
  <si>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</si>
  <si>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</si>
  <si>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</si>
  <si>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</si>
  <si>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</si>
  <si>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</si>
  <si>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</si>
  <si>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</si>
  <si>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</si>
  <si>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</si>
  <si>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</si>
  <si>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</si>
  <si>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</si>
  <si>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</si>
  <si>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</si>
  <si>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</si>
  <si>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</si>
  <si>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</si>
  <si>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</si>
  <si>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</si>
  <si>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</si>
  <si>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</si>
  <si>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</si>
  <si>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</si>
  <si>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</si>
  <si>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</si>
  <si>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</si>
  <si>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</si>
  <si>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</si>
  <si>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</si>
  <si>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</si>
  <si>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</si>
  <si>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</si>
  <si>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</si>
  <si>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</si>
  <si>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</si>
  <si>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</si>
  <si>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</si>
  <si>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</si>
  <si>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</si>
  <si>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</si>
  <si>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</si>
  <si>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</si>
  <si>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</si>
  <si>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</si>
  <si>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</si>
  <si>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</si>
  <si>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</si>
  <si>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</si>
  <si>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</si>
  <si>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</si>
  <si>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</si>
  <si>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</si>
  <si>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</si>
  <si>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</si>
  <si>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</si>
  <si>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</si>
  <si>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</si>
  <si>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</si>
  <si>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</si>
  <si>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</si>
  <si>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</si>
  <si>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</si>
  <si>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</si>
  <si>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</si>
  <si>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</si>
  <si>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</si>
  <si>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</si>
  <si>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</si>
  <si>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</si>
  <si>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</si>
  <si>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</si>
  <si>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</si>
  <si>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</si>
  <si>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</si>
  <si>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</si>
  <si>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</si>
  <si>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</si>
  <si>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</si>
  <si>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</si>
  <si>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</si>
  <si>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</si>
  <si>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</si>
  <si>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</si>
  <si>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</si>
  <si>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</si>
  <si>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</si>
  <si>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</si>
  <si>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</si>
  <si>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</si>
  <si>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</si>
  <si>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</si>
  <si>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</si>
  <si>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</si>
  <si>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</si>
  <si>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</si>
  <si>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</si>
  <si>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</si>
  <si>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</si>
  <si>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</si>
  <si>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</si>
  <si>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</si>
  <si>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</si>
  <si>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</si>
  <si>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</si>
  <si>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</si>
  <si>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</si>
  <si>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</si>
  <si>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</si>
  <si>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</si>
  <si>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</si>
  <si>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</si>
  <si>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</si>
  <si>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</si>
  <si>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</si>
  <si>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</si>
  <si>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</si>
  <si>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</si>
  <si>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</si>
  <si>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</si>
  <si>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</si>
  <si>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</si>
  <si>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</si>
  <si>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</si>
  <si>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</si>
  <si>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</si>
  <si>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</si>
  <si>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</si>
  <si>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</si>
  <si>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</si>
  <si>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</si>
  <si>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</si>
  <si>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</si>
  <si>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</si>
  <si>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</si>
  <si>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</si>
  <si>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</si>
  <si>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</si>
  <si>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</si>
  <si>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</si>
  <si>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</si>
  <si>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</si>
  <si>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</si>
  <si>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</si>
  <si>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</si>
  <si>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</si>
  <si>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</si>
  <si>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</si>
  <si>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</si>
  <si>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</si>
  <si>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</si>
  <si>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</si>
  <si>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</si>
  <si>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</si>
  <si>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</si>
  <si>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</si>
  <si>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</si>
  <si>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</si>
  <si>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</si>
  <si>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</si>
  <si>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</si>
  <si>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</si>
  <si>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</si>
  <si>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</si>
  <si>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</si>
  <si>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</si>
  <si>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</si>
  <si>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</si>
  <si>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</si>
  <si>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</si>
  <si>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</si>
  <si>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</si>
  <si>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</si>
  <si>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</si>
  <si>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</si>
  <si>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</si>
  <si>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</si>
  <si>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</si>
  <si>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</si>
  <si>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</si>
  <si>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</si>
  <si>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</si>
  <si>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</si>
  <si>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</si>
  <si>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</si>
  <si>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</si>
  <si>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</si>
  <si>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</si>
  <si>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</si>
  <si>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</si>
  <si>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</si>
  <si>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</si>
  <si>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</si>
  <si>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</si>
  <si>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</si>
  <si>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</si>
  <si>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</si>
  <si>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</si>
  <si>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</si>
  <si>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</si>
  <si>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</si>
  <si>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</si>
  <si>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</si>
  <si>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</si>
  <si>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</si>
  <si>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</si>
  <si>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</si>
  <si>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</si>
  <si>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</si>
  <si>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</si>
  <si>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</si>
  <si>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</si>
  <si>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</si>
  <si>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</si>
  <si>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</si>
  <si>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</si>
  <si>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</si>
  <si>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</si>
  <si>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</si>
  <si>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</si>
  <si>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</si>
  <si>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</si>
  <si>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</si>
  <si>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</si>
  <si>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</si>
  <si>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</si>
  <si>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</si>
  <si>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</si>
  <si>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</si>
  <si>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</si>
  <si>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</si>
  <si>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</si>
  <si>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</si>
  <si>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</si>
  <si>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</si>
  <si>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</si>
  <si>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</si>
  <si>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</si>
  <si>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</si>
  <si>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</si>
  <si>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</si>
  <si>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</si>
  <si>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</si>
  <si>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</si>
  <si>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</si>
  <si>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</si>
  <si>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</si>
  <si>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</si>
  <si>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</si>
  <si>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</si>
  <si>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</si>
  <si>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</si>
  <si>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</si>
  <si>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</si>
  <si>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</si>
  <si>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</si>
  <si>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</si>
  <si>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</si>
  <si>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</si>
  <si>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</si>
  <si>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</si>
  <si>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</si>
  <si>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</si>
  <si>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</si>
  <si>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</si>
  <si>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</si>
  <si>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</si>
  <si>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</si>
  <si>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</si>
  <si>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</si>
  <si>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</si>
  <si>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</si>
  <si>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</si>
  <si>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</si>
  <si>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</si>
  <si>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</si>
  <si>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</si>
  <si>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</si>
  <si>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</si>
  <si>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</si>
  <si>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</si>
  <si>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</si>
  <si>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</si>
  <si>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</si>
  <si>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</si>
  <si>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</si>
  <si>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</si>
  <si>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</si>
  <si>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</si>
  <si>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</si>
  <si>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</si>
  <si>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</si>
  <si>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</si>
  <si>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</si>
  <si>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</si>
  <si>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</si>
  <si>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</si>
  <si>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</si>
  <si>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</si>
  <si>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</si>
  <si>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</si>
  <si>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</si>
  <si>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</si>
  <si>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</si>
  <si>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</si>
  <si>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</si>
  <si>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</si>
  <si>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</si>
  <si>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</si>
  <si>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</si>
  <si>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</si>
  <si>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</si>
  <si>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</si>
  <si>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</si>
  <si>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</si>
  <si>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</si>
  <si>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</si>
  <si>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</si>
  <si>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</si>
  <si>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</si>
  <si>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</si>
  <si>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</si>
  <si>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</si>
  <si>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</si>
  <si>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</si>
  <si>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</si>
  <si>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</si>
  <si>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</si>
  <si>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</si>
  <si>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</si>
  <si>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</si>
  <si>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</si>
  <si>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</si>
  <si>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</si>
  <si>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</si>
  <si>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</si>
  <si>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</si>
  <si>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</si>
  <si>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</si>
  <si>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</si>
  <si>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</si>
  <si>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</si>
  <si>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</si>
  <si>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</si>
  <si>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</si>
  <si>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</si>
  <si>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</si>
  <si>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</si>
  <si>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</si>
  <si>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</si>
  <si>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</si>
  <si>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</si>
  <si>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</si>
  <si>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</si>
  <si>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</si>
  <si>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</si>
  <si>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</si>
  <si>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</si>
  <si>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</si>
  <si>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</si>
  <si>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</si>
  <si>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</si>
  <si>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</si>
  <si>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</si>
  <si>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</si>
  <si>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</si>
  <si>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</si>
  <si>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</si>
  <si>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</si>
  <si>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</si>
  <si>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</si>
  <si>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</si>
  <si>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</si>
  <si>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</si>
  <si>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</si>
  <si>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</si>
  <si>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</si>
  <si>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</si>
  <si>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</si>
  <si>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</si>
  <si>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</si>
  <si>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</si>
  <si>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</si>
  <si>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</si>
  <si>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</si>
  <si>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</si>
  <si>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</si>
  <si>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</si>
  <si>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</si>
  <si>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</si>
  <si>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</si>
  <si>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</si>
  <si>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</si>
  <si>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</si>
  <si>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</si>
  <si>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</si>
  <si>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</si>
  <si>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</si>
  <si>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</si>
  <si>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</si>
  <si>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</si>
  <si>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</si>
  <si>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</si>
  <si>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</si>
  <si>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</si>
  <si>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</si>
  <si>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</si>
  <si>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</si>
  <si>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</si>
  <si>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</si>
  <si>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</si>
  <si>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</si>
  <si>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</si>
  <si>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</si>
  <si>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</si>
  <si>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</si>
  <si>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</si>
  <si>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</si>
  <si>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</si>
  <si>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</si>
  <si>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</si>
  <si>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</si>
  <si>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</si>
  <si>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</si>
  <si>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</si>
  <si>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</si>
  <si>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</si>
  <si>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</si>
  <si>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</si>
  <si>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</si>
  <si>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</si>
  <si>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</si>
  <si>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</si>
  <si>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</si>
  <si>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</si>
  <si>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</si>
  <si>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</si>
  <si>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</si>
  <si>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</si>
  <si>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</si>
  <si>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</si>
  <si>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</si>
  <si>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</si>
  <si>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</si>
  <si>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</si>
  <si>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</si>
  <si>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</si>
  <si>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</si>
  <si>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</si>
  <si>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</si>
  <si>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</si>
  <si>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</si>
  <si>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</si>
  <si>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</si>
  <si>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</si>
  <si>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</si>
  <si>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</si>
  <si>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</si>
  <si>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</si>
  <si>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</si>
  <si>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</si>
  <si>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</si>
  <si>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</si>
  <si>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</si>
  <si>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</si>
  <si>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</si>
  <si>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</si>
  <si>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</si>
  <si>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</si>
  <si>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</si>
  <si>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</si>
  <si>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</si>
  <si>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</si>
  <si>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</si>
  <si>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</si>
  <si>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</si>
  <si>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</si>
  <si>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</si>
  <si>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</si>
  <si>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</si>
  <si>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</si>
  <si>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</si>
  <si>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</si>
  <si>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</si>
  <si>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</si>
  <si>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</si>
  <si>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</si>
  <si>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</si>
  <si>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</si>
  <si>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</si>
  <si>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</si>
  <si>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</si>
  <si>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</si>
  <si>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</si>
  <si>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</si>
  <si>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</si>
  <si>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</si>
  <si>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</si>
  <si>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</si>
  <si>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</si>
  <si>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</si>
  <si>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</si>
  <si>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</si>
  <si>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</si>
  <si>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</si>
  <si>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</si>
  <si>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</si>
  <si>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</si>
  <si>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</si>
  <si>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</si>
  <si>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</si>
  <si>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</si>
  <si>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</si>
  <si>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</si>
  <si>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</si>
  <si>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</si>
  <si>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</si>
  <si>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</si>
  <si>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</si>
  <si>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</si>
  <si>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</si>
  <si>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</si>
  <si>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</si>
  <si>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</si>
  <si>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</si>
  <si>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</si>
  <si>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</si>
  <si>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</si>
  <si>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</si>
  <si>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</si>
  <si>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</si>
  <si>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</si>
  <si>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</si>
  <si>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</si>
  <si>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</si>
  <si>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</si>
  <si>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</si>
  <si>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</si>
  <si>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</si>
  <si>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</si>
  <si>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</si>
  <si>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</si>
  <si>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</si>
  <si>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</si>
  <si>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</si>
  <si>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</si>
  <si>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</si>
  <si>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</si>
  <si>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</si>
  <si>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</si>
  <si>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</si>
  <si>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</si>
  <si>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</si>
  <si>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</si>
  <si>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</si>
  <si>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</si>
  <si>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</si>
  <si>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</si>
  <si>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</si>
  <si>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</si>
  <si>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</si>
  <si>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</si>
  <si>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</si>
  <si>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</si>
  <si>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</si>
  <si>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</si>
  <si>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</si>
  <si>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</si>
  <si>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</si>
  <si>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</si>
  <si>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</si>
  <si>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</si>
  <si>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</si>
  <si>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</si>
  <si>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</si>
  <si>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</si>
  <si>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</si>
  <si>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</si>
  <si>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</si>
  <si>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</si>
  <si>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</si>
  <si>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</si>
  <si>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</si>
  <si>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</si>
  <si>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</si>
  <si>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</si>
  <si>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</si>
  <si>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</si>
  <si>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</si>
  <si>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</si>
  <si>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</si>
  <si>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</si>
  <si>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</si>
  <si>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</si>
  <si>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</si>
  <si>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</si>
  <si>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</si>
  <si>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</si>
  <si>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</si>
  <si>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</si>
  <si>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</si>
  <si>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</si>
  <si>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</si>
  <si>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</si>
  <si>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</si>
  <si>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</si>
  <si>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</si>
  <si>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</si>
  <si>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</si>
  <si>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</si>
  <si>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</si>
  <si>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</si>
  <si>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</si>
  <si>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</si>
  <si>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</si>
  <si>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</si>
  <si>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</si>
  <si>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</si>
  <si>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</si>
  <si>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</si>
  <si>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</si>
  <si>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</si>
  <si>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</si>
  <si>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</si>
  <si>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</si>
  <si>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</si>
  <si>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</si>
  <si>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</si>
  <si>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</si>
  <si>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</si>
  <si>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</si>
  <si>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</si>
  <si>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</si>
  <si>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</si>
  <si>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</si>
  <si>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</si>
  <si>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</si>
  <si>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</si>
  <si>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</si>
  <si>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</si>
  <si>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</si>
  <si>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</si>
  <si>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</si>
  <si>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</si>
  <si>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</si>
  <si>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</si>
  <si>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</si>
  <si>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</si>
  <si>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</si>
  <si>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</si>
  <si>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</si>
  <si>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</si>
  <si>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</si>
  <si>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</si>
  <si>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</si>
  <si>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</si>
  <si>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</si>
  <si>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</si>
  <si>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</si>
  <si>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</si>
  <si>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</si>
  <si>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</si>
  <si>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</si>
  <si>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</si>
  <si>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</si>
  <si>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</si>
  <si>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</si>
  <si>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</si>
  <si>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</si>
  <si>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</si>
  <si>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</si>
  <si>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</si>
  <si>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</si>
  <si>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</si>
  <si>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</si>
  <si>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</si>
  <si>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</si>
  <si>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</si>
  <si>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</si>
  <si>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</si>
  <si>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</si>
  <si>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</si>
  <si>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</si>
  <si>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</si>
  <si>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</si>
  <si>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</si>
  <si>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</si>
  <si>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</si>
  <si>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</si>
  <si>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</si>
  <si>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</si>
  <si>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</si>
  <si>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</si>
  <si>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</si>
  <si>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</si>
  <si>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</si>
  <si>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</si>
  <si>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</si>
  <si>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</si>
  <si>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</si>
  <si>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</si>
  <si>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</si>
  <si>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</si>
  <si>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</si>
  <si>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</si>
  <si>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</si>
  <si>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</si>
  <si>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</si>
  <si>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</si>
  <si>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</si>
  <si>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</si>
  <si>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</si>
  <si>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</si>
  <si>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</si>
  <si>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</si>
  <si>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</si>
  <si>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</si>
  <si>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</si>
  <si>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</si>
  <si>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</si>
  <si>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</si>
  <si>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</si>
  <si>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</si>
  <si>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</si>
  <si>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</si>
  <si>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</si>
  <si>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</si>
  <si>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</si>
  <si>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</si>
  <si>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</si>
  <si>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</si>
  <si>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</si>
  <si>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</si>
  <si>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</si>
  <si>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</si>
  <si>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</si>
  <si>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</si>
  <si>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</si>
  <si>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</si>
  <si>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</si>
  <si>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</si>
  <si>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</si>
  <si>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</si>
  <si>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</si>
  <si>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</si>
  <si>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</si>
  <si>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</si>
  <si>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</si>
  <si>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</si>
  <si>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</si>
  <si>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</si>
  <si>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</si>
  <si>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</si>
  <si>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</si>
  <si>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</si>
  <si>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</si>
  <si>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</si>
  <si>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</si>
  <si>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</si>
  <si>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</si>
  <si>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</si>
  <si>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</si>
  <si>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</si>
  <si>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</si>
  <si>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</si>
  <si>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</si>
  <si>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</si>
  <si>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</si>
  <si>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</si>
  <si>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</si>
  <si>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</si>
  <si>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</si>
  <si>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</si>
  <si>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</si>
  <si>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</si>
  <si>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</si>
  <si>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</si>
  <si>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</si>
  <si>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</si>
  <si>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</si>
  <si>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</si>
  <si>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</si>
  <si>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</si>
  <si>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</si>
  <si>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</si>
  <si>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</si>
  <si>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</si>
  <si>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</si>
  <si>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</si>
  <si>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</si>
  <si>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</si>
  <si>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</si>
  <si>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</si>
  <si>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</si>
  <si>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</si>
  <si>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</si>
  <si>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</si>
  <si>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</si>
  <si>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</si>
  <si>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</si>
  <si>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</si>
  <si>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</si>
  <si>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</si>
  <si>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</si>
  <si>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</si>
  <si>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</si>
  <si>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</si>
  <si>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</si>
  <si>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</si>
  <si>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</si>
  <si>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</si>
  <si>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</si>
  <si>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</si>
  <si>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</si>
  <si>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</si>
  <si>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</si>
  <si>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</si>
  <si>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</si>
  <si>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</si>
  <si>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</si>
  <si>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</si>
  <si>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</si>
  <si>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</si>
  <si>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</si>
  <si>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</si>
  <si>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</si>
  <si>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</si>
  <si>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</si>
  <si>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</si>
  <si>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</si>
  <si>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</si>
  <si>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</si>
  <si>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</si>
  <si>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</si>
  <si>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</si>
  <si>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</si>
  <si>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</si>
  <si>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</si>
  <si>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</si>
  <si>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</si>
  <si>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</si>
  <si>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</si>
  <si>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</si>
  <si>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</si>
  <si>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</si>
  <si>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</si>
  <si>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</si>
  <si>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</si>
  <si>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</si>
  <si>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</si>
  <si>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</si>
  <si>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</si>
  <si>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</si>
  <si>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</si>
  <si>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</si>
  <si>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</si>
  <si>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</si>
  <si>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</si>
  <si>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</si>
  <si>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</si>
  <si>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</si>
  <si>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</si>
  <si>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</si>
  <si>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</si>
  <si>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</si>
  <si>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</si>
  <si>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</si>
  <si>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</si>
  <si>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</si>
  <si>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</si>
  <si>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</si>
  <si>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</si>
  <si>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</si>
  <si>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</si>
  <si>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</si>
  <si>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</si>
  <si>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</si>
  <si>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</si>
  <si>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</si>
  <si>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</si>
  <si>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</si>
  <si>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</si>
  <si>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</si>
  <si>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</si>
  <si>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</si>
  <si>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</si>
  <si>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</si>
  <si>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</si>
  <si>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</si>
  <si>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</si>
  <si>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</si>
  <si>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</si>
  <si>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</si>
  <si>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</si>
  <si>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</si>
  <si>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</si>
  <si>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</si>
  <si>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</si>
  <si>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</si>
  <si>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</si>
  <si>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</si>
  <si>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</si>
  <si>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</si>
  <si>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</si>
  <si>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</si>
  <si>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</si>
  <si>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</si>
  <si>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</si>
  <si>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</si>
  <si>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</si>
  <si>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</si>
  <si>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</si>
  <si>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</si>
  <si>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</si>
  <si>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</si>
  <si>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</si>
  <si>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</si>
  <si>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</si>
  <si>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</si>
  <si>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</si>
  <si>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</si>
  <si>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</si>
  <si>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</si>
  <si>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</si>
  <si>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</si>
  <si>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</si>
  <si>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</si>
  <si>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</si>
  <si>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</si>
  <si>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</si>
  <si>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</si>
  <si>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</si>
  <si>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</si>
  <si>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</si>
  <si>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</si>
  <si>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</si>
  <si>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</si>
  <si>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</si>
  <si>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</si>
  <si>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</si>
  <si>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</si>
  <si>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</si>
  <si>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</si>
  <si>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</si>
  <si>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</si>
  <si>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</si>
  <si>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</si>
  <si>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</si>
  <si>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</si>
  <si>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</si>
  <si>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</si>
  <si>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</si>
  <si>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</si>
  <si>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</si>
  <si>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</si>
  <si>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</si>
  <si>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</si>
  <si>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</si>
  <si>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</si>
  <si>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</si>
  <si>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</si>
  <si>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</si>
  <si>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</si>
  <si>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</si>
  <si>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</si>
  <si>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</si>
  <si>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</si>
  <si>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</si>
  <si>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</si>
  <si>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</si>
  <si>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</si>
  <si>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</si>
  <si>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</si>
  <si>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</si>
  <si>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</si>
  <si>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</si>
  <si>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</si>
  <si>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</si>
  <si>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</si>
  <si>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</si>
  <si>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</si>
  <si>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</si>
  <si>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</si>
  <si>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</si>
  <si>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</si>
  <si>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</si>
  <si>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</si>
  <si>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</si>
  <si>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</si>
  <si>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</si>
  <si>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</si>
  <si>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</si>
  <si>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</si>
  <si>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</si>
  <si>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</si>
  <si>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</si>
  <si>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</si>
  <si>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</si>
  <si>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</si>
  <si>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</si>
  <si>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</si>
  <si>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</si>
  <si>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</si>
  <si>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</si>
  <si>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</si>
  <si>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</si>
  <si>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</si>
  <si>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</si>
  <si>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</si>
  <si>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</si>
  <si>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</si>
  <si>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</si>
  <si>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</si>
  <si>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</si>
  <si>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</si>
  <si>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</si>
  <si>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</si>
  <si>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</si>
  <si>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</si>
  <si>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</si>
  <si>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</si>
  <si>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</si>
  <si>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</si>
  <si>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</si>
  <si>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</si>
  <si>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</si>
  <si>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</si>
  <si>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</si>
  <si>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</si>
  <si>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</si>
  <si>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</si>
  <si>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</si>
  <si>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</si>
  <si>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</si>
  <si>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</si>
  <si>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</si>
  <si>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</si>
  <si>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</si>
  <si>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</si>
  <si>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</si>
  <si>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</si>
  <si>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</si>
  <si>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</si>
  <si>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</si>
  <si>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</si>
  <si>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</si>
  <si>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</si>
  <si>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</si>
  <si>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</si>
  <si>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</si>
  <si>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</si>
  <si>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</si>
  <si>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</si>
  <si>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</si>
  <si>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</si>
  <si>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</si>
  <si>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</si>
  <si>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</si>
  <si>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</si>
  <si>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</si>
  <si>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</si>
  <si>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</si>
  <si>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</si>
  <si>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</si>
  <si>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</si>
  <si>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</si>
  <si>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</si>
  <si>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</si>
  <si>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</si>
  <si>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</si>
  <si>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</si>
  <si>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</si>
  <si>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</si>
  <si>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</si>
  <si>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</si>
  <si>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</si>
  <si>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</si>
  <si>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</si>
  <si>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</si>
  <si>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</si>
  <si>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</si>
  <si>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</si>
  <si>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</si>
  <si>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</si>
  <si>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</si>
  <si>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</si>
  <si>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</si>
  <si>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</si>
  <si>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</si>
  <si>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</si>
  <si>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</si>
  <si>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</si>
  <si>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</si>
  <si>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</si>
  <si>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</si>
  <si>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</si>
  <si>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</si>
  <si>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</si>
  <si>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</si>
  <si>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</si>
  <si>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</si>
  <si>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</si>
  <si>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</si>
  <si>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</si>
  <si>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</si>
  <si>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</si>
  <si>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</si>
  <si>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</si>
  <si>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</si>
  <si>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</si>
  <si>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</si>
  <si>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</si>
  <si>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</si>
  <si>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</si>
  <si>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</si>
  <si>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</si>
  <si>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</si>
  <si>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</si>
  <si>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</si>
  <si>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</si>
  <si>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</si>
  <si>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</si>
  <si>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</si>
  <si>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</si>
  <si>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</si>
  <si>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</si>
  <si>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</si>
  <si>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</si>
  <si>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</si>
  <si>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</si>
  <si>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</si>
  <si>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</si>
  <si>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</si>
  <si>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</si>
  <si>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</si>
  <si>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</si>
  <si>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</si>
  <si>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</si>
  <si>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</si>
  <si>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</si>
  <si>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</si>
  <si>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</si>
  <si>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</si>
  <si>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</si>
  <si>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</si>
  <si>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</si>
  <si>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</si>
  <si>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</si>
  <si>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</si>
  <si>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</si>
  <si>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</si>
  <si>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</si>
  <si>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</si>
  <si>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</si>
  <si>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</si>
  <si>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</si>
  <si>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</si>
  <si>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</si>
  <si>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</si>
  <si>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</si>
  <si>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</si>
  <si>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</si>
  <si>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</si>
  <si>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</si>
  <si>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</si>
  <si>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</si>
  <si>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</si>
  <si>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</si>
  <si>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</si>
  <si>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</si>
  <si>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</si>
  <si>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</si>
  <si>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</si>
  <si>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</si>
  <si>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</si>
  <si>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</si>
  <si>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</si>
  <si>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</si>
  <si>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</si>
  <si>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</si>
  <si>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</si>
  <si>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</si>
  <si>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</si>
  <si>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</si>
  <si>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</si>
  <si>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</si>
  <si>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</si>
  <si>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</si>
  <si>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</si>
  <si>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</si>
  <si>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</si>
  <si>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</si>
  <si>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</si>
  <si>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</si>
  <si>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</si>
  <si>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</si>
  <si>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</si>
  <si>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</si>
  <si>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</si>
  <si>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</si>
  <si>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</si>
  <si>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</si>
  <si>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</si>
  <si>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</si>
  <si>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</si>
  <si>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</si>
  <si>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</si>
  <si>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</si>
  <si>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</si>
  <si>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</si>
  <si>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</si>
  <si>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</si>
  <si>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</si>
  <si>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</si>
  <si>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</si>
  <si>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</si>
  <si>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</si>
  <si>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</si>
  <si>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</si>
  <si>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</si>
  <si>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</si>
  <si>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</si>
  <si>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</si>
  <si>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</si>
  <si>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</si>
  <si>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</si>
  <si>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</si>
  <si>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</si>
  <si>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</si>
  <si>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</si>
  <si>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</si>
  <si>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</si>
  <si>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</si>
  <si>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</si>
  <si>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</si>
  <si>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</si>
  <si>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</si>
  <si>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</si>
  <si>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</si>
  <si>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</si>
  <si>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</si>
  <si>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</si>
  <si>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</si>
  <si>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</si>
  <si>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</si>
  <si>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</si>
  <si>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</si>
  <si>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</si>
  <si>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</si>
  <si>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</si>
  <si>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</si>
  <si>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</si>
  <si>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</si>
  <si>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</si>
  <si>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</si>
  <si>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</si>
  <si>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</si>
  <si>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</si>
  <si>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</si>
  <si>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</si>
  <si>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</si>
  <si>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</si>
  <si>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</si>
  <si>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</si>
  <si>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</si>
  <si>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</si>
  <si>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</si>
  <si>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</si>
  <si>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</si>
  <si>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</si>
  <si>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</si>
  <si>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</si>
  <si>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</si>
  <si>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</si>
  <si>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</si>
  <si>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</si>
  <si>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</si>
  <si>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</si>
  <si>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</si>
  <si>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</si>
  <si>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</si>
  <si>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</si>
  <si>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</si>
  <si>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</si>
  <si>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</si>
  <si>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</si>
  <si>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</si>
  <si>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</si>
  <si>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</si>
  <si>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</si>
  <si>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</si>
  <si>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</si>
  <si>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</si>
  <si>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</si>
  <si>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</si>
  <si>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</si>
  <si>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</si>
  <si>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</si>
  <si>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</si>
  <si>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</si>
  <si>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</si>
  <si>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</si>
  <si>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</si>
  <si>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</si>
  <si>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</si>
  <si>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</si>
  <si>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</si>
  <si>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</si>
  <si>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</si>
  <si>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</si>
  <si>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</si>
  <si>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</si>
  <si>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</si>
  <si>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</si>
  <si>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</si>
  <si>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</si>
  <si>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</si>
  <si>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</si>
  <si>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</si>
  <si>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</si>
  <si>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</si>
  <si>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</si>
  <si>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</si>
  <si>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</si>
  <si>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</si>
  <si>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</si>
  <si>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</si>
  <si>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</si>
  <si>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</si>
  <si>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</si>
  <si>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</si>
  <si>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</si>
  <si>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</si>
  <si>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</si>
  <si>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</si>
  <si>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</si>
  <si>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</si>
  <si>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</si>
  <si>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</si>
  <si>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</si>
  <si>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</si>
  <si>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</si>
  <si>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</si>
  <si>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</si>
  <si>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</si>
  <si>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</si>
  <si>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</si>
  <si>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</si>
  <si>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</si>
  <si>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</si>
  <si>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</si>
  <si>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</si>
  <si>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</si>
  <si>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</si>
  <si>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</si>
  <si>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</si>
  <si>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</si>
  <si>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</si>
  <si>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</si>
  <si>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</si>
  <si>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</si>
  <si>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</si>
  <si>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</si>
  <si>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</si>
  <si>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</si>
  <si>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</si>
  <si>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</si>
  <si>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</si>
  <si>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</si>
  <si>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</si>
  <si>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</si>
  <si>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</si>
  <si>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</si>
  <si>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</si>
  <si>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</si>
  <si>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</si>
  <si>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</si>
  <si>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</si>
  <si>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</si>
  <si>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</si>
  <si>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</si>
  <si>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</si>
  <si>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</si>
  <si>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</si>
  <si>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</si>
  <si>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</si>
  <si>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</si>
  <si>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</si>
  <si>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</si>
  <si>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</si>
  <si>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</si>
  <si>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</si>
  <si>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</si>
  <si>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</si>
  <si>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</si>
  <si>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</si>
  <si>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</si>
  <si>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</si>
  <si>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</si>
  <si>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</si>
  <si>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</si>
  <si>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</si>
  <si>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</si>
  <si>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</si>
  <si>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</si>
  <si>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</si>
  <si>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</si>
  <si>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</si>
  <si>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</si>
  <si>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</si>
  <si>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</si>
  <si>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</si>
  <si>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</si>
  <si>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</si>
  <si>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</si>
  <si>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</si>
  <si>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</si>
  <si>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</si>
  <si>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</si>
  <si>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</si>
  <si>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</si>
  <si>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</si>
  <si>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</si>
  <si>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</si>
  <si>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</si>
  <si>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</si>
  <si>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</si>
  <si>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</si>
  <si>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</si>
  <si>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</si>
  <si>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</si>
  <si>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</si>
  <si>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</si>
  <si>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</si>
  <si>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</si>
  <si>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</si>
  <si>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</si>
  <si>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</si>
  <si>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</si>
  <si>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</si>
  <si>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</si>
  <si>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</si>
  <si>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</si>
  <si>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</si>
  <si>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</si>
  <si>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</si>
  <si>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</si>
  <si>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</si>
  <si>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</si>
  <si>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</si>
  <si>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</si>
  <si>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</si>
  <si>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</si>
  <si>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</si>
  <si>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</si>
  <si>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</si>
  <si>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</si>
  <si>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</si>
  <si>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</si>
  <si>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</si>
  <si>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</si>
  <si>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</si>
  <si>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</si>
  <si>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</si>
  <si>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</si>
  <si>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</si>
  <si>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</si>
  <si>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</si>
  <si>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</si>
  <si>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</si>
  <si>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</si>
  <si>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</si>
  <si>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</si>
  <si>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</si>
  <si>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</si>
  <si>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</si>
  <si>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</si>
  <si>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</si>
  <si>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</si>
  <si>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</si>
  <si>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</si>
  <si>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</si>
  <si>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</si>
  <si>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</si>
  <si>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</si>
  <si>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</si>
  <si>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</si>
  <si>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</si>
  <si>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</si>
  <si>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</si>
  <si>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</si>
  <si>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</si>
  <si>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</si>
  <si>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</si>
  <si>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</si>
  <si>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</si>
  <si>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</si>
  <si>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</si>
  <si>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</si>
  <si>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</si>
  <si>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</si>
  <si>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</si>
  <si>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</si>
  <si>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</si>
  <si>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</si>
  <si>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</si>
  <si>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</si>
  <si>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</si>
  <si>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</si>
  <si>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</si>
  <si>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</si>
  <si>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</si>
  <si>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</si>
  <si>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</si>
  <si>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</si>
  <si>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</si>
  <si>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</si>
  <si>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</si>
  <si>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</si>
  <si>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</si>
  <si>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</si>
  <si>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</si>
  <si>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</si>
  <si>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</si>
  <si>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</si>
  <si>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</si>
  <si>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</si>
  <si>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</si>
  <si>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</si>
  <si>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</si>
  <si>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</si>
  <si>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</si>
  <si>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</si>
  <si>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</si>
  <si>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</si>
  <si>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</si>
  <si>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</si>
  <si>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</si>
  <si>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</si>
  <si>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</si>
  <si>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</si>
  <si>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</si>
  <si>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</si>
  <si>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</si>
  <si>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</si>
  <si>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</si>
  <si>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</si>
  <si>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</si>
  <si>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</si>
  <si>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</si>
  <si>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</si>
  <si>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</si>
  <si>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</si>
  <si>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</si>
  <si>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</si>
  <si>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</si>
  <si>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</si>
  <si>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</si>
  <si>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</si>
  <si>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</si>
  <si>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</si>
  <si>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</si>
  <si>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</si>
  <si>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</si>
  <si>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</si>
  <si>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</si>
  <si>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</si>
  <si>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</si>
  <si>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</si>
  <si>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</si>
  <si>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</si>
  <si>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</si>
  <si>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</si>
  <si>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</si>
  <si>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</si>
  <si>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</si>
  <si>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</si>
  <si>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</si>
  <si>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</si>
  <si>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</si>
  <si>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</si>
  <si>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</si>
  <si>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</si>
  <si>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</si>
  <si>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</si>
  <si>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</si>
  <si>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</si>
  <si>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</si>
  <si>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</si>
  <si>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</si>
  <si>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</si>
  <si>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</si>
  <si>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</si>
  <si>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</si>
  <si>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</si>
  <si>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</si>
  <si>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</si>
  <si>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</si>
  <si>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</si>
  <si>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</si>
  <si>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</si>
  <si>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</si>
  <si>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</si>
  <si>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</si>
  <si>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</si>
  <si>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</si>
  <si>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</si>
  <si>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</si>
  <si>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</si>
  <si>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</si>
  <si>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</si>
  <si>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</si>
  <si>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</si>
  <si>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</si>
  <si>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</si>
  <si>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</si>
  <si>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</si>
  <si>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</si>
  <si>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</si>
  <si>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</si>
  <si>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</si>
  <si>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</si>
  <si>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</si>
  <si>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</si>
  <si>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</si>
  <si>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</si>
  <si>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</si>
  <si>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</si>
  <si>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</si>
  <si>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</si>
  <si>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</si>
  <si>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</si>
  <si>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</si>
  <si>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</si>
  <si>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</si>
  <si>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</si>
  <si>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</si>
  <si>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</si>
  <si>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</si>
  <si>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</si>
  <si>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</si>
  <si>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</si>
  <si>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</si>
  <si>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</si>
  <si>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</si>
  <si>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</si>
  <si>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</si>
  <si>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</si>
  <si>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</si>
  <si>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</si>
  <si>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</si>
  <si>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</si>
  <si>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</si>
  <si>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</si>
  <si>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</si>
  <si>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</si>
  <si>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</si>
  <si>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</si>
  <si>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</si>
  <si>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</si>
  <si>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</si>
  <si>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</si>
  <si>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</si>
  <si>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</si>
  <si>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</si>
  <si>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</si>
  <si>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</si>
  <si>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</si>
  <si>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</si>
  <si>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</si>
  <si>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</si>
  <si>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</si>
  <si>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</si>
  <si>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</si>
  <si>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</si>
  <si>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</si>
  <si>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</si>
  <si>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</si>
  <si>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</si>
  <si>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</si>
  <si>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</si>
  <si>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</si>
  <si>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</si>
  <si>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</si>
  <si>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</si>
  <si>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</si>
  <si>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</si>
  <si>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</si>
  <si>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</si>
  <si>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</si>
  <si>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</si>
  <si>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</si>
  <si>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</si>
  <si>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</si>
  <si>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</si>
  <si>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</si>
  <si>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</si>
  <si>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</si>
  <si>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</si>
  <si>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</si>
  <si>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</si>
  <si>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</si>
  <si>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</si>
  <si>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</si>
  <si>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</si>
  <si>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</si>
  <si>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</si>
  <si>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</si>
  <si>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</si>
  <si>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</si>
  <si>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</si>
  <si>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</si>
  <si>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</si>
  <si>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</si>
  <si>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</si>
  <si>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</si>
  <si>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</si>
  <si>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</si>
  <si>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</si>
  <si>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</si>
  <si>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</si>
  <si>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</si>
  <si>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</si>
  <si>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</si>
  <si>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</si>
  <si>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</si>
  <si>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</si>
  <si>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</si>
  <si>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</si>
  <si>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</si>
  <si>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</si>
  <si>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</si>
  <si>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</si>
  <si>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</si>
  <si>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</si>
  <si>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</si>
  <si>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</si>
  <si>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</si>
  <si>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</si>
  <si>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</si>
  <si>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</si>
  <si>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</si>
  <si>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</si>
  <si>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</si>
  <si>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</si>
  <si>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</si>
  <si>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</si>
  <si>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</si>
  <si>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</si>
  <si>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</si>
  <si>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</si>
  <si>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</si>
  <si>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</si>
  <si>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</si>
  <si>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</si>
  <si>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</si>
  <si>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</si>
  <si>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</si>
  <si>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</si>
  <si>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</si>
  <si>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</si>
  <si>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</si>
  <si>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</si>
  <si>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</si>
  <si>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</si>
  <si>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</si>
  <si>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</si>
  <si>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</si>
  <si>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</si>
  <si>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</si>
  <si>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</si>
  <si>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</si>
  <si>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</si>
  <si>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</si>
  <si>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</si>
  <si>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</si>
  <si>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</si>
  <si>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</si>
  <si>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</si>
  <si>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</si>
  <si>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</si>
  <si>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</si>
  <si>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</si>
  <si>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</si>
  <si>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</si>
  <si>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</si>
  <si>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</si>
  <si>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</si>
  <si>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</si>
  <si>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</si>
  <si>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</si>
  <si>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</si>
  <si>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</si>
  <si>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</si>
  <si>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</si>
  <si>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</si>
  <si>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</si>
  <si>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</si>
  <si>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</si>
  <si>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</si>
  <si>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</si>
  <si>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</si>
  <si>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</si>
  <si>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</si>
  <si>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</si>
  <si>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</si>
  <si>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</si>
  <si>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</si>
  <si>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</si>
  <si>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</si>
  <si>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</si>
  <si>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</si>
  <si>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</si>
  <si>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</si>
  <si>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</si>
  <si>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</si>
  <si>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</si>
  <si>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</si>
  <si>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</si>
  <si>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</si>
  <si>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</si>
  <si>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</si>
  <si>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</si>
  <si>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</si>
  <si>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</si>
  <si>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</si>
  <si>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</si>
  <si>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</si>
  <si>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</si>
  <si>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</si>
  <si>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</si>
  <si>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</si>
  <si>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</si>
  <si>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</si>
  <si>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</si>
  <si>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</si>
  <si>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</si>
  <si>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</si>
  <si>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</si>
  <si>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</si>
  <si>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</si>
  <si>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</si>
  <si>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</si>
  <si>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</si>
  <si>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</si>
  <si>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</si>
  <si>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</si>
  <si>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</si>
  <si>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</si>
  <si>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</si>
  <si>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</si>
  <si>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</si>
  <si>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</si>
  <si>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</si>
  <si>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</si>
  <si>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</si>
  <si>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</si>
  <si>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</si>
  <si>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</si>
  <si>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</si>
  <si>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</si>
  <si>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</si>
  <si>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</si>
  <si>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</si>
  <si>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</si>
  <si>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</si>
  <si>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</si>
  <si>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</si>
  <si>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</si>
  <si>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</si>
  <si>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</si>
  <si>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</si>
  <si>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</si>
  <si>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</si>
  <si>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</si>
  <si>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</si>
  <si>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</si>
  <si>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</si>
  <si>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</si>
  <si>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</si>
  <si>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</si>
  <si>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</si>
  <si>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</si>
  <si>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</si>
  <si>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</si>
  <si>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</si>
  <si>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</si>
  <si>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</si>
  <si>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</si>
  <si>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</si>
  <si>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</si>
  <si>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</si>
  <si>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</si>
  <si>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</si>
  <si>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</si>
  <si>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</si>
  <si>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</si>
  <si>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</si>
  <si>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</si>
  <si>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</si>
  <si>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</si>
  <si>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</si>
  <si>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</si>
  <si>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</si>
  <si>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</si>
  <si>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</si>
  <si>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</si>
  <si>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</si>
  <si>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</si>
  <si>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</si>
  <si>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</si>
  <si>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</si>
  <si>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</si>
  <si>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</si>
  <si>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</si>
  <si>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</si>
  <si>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</si>
  <si>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</si>
  <si>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</si>
  <si>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</si>
  <si>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</si>
  <si>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</si>
  <si>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</si>
  <si>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</si>
  <si>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</si>
  <si>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</si>
  <si>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</si>
  <si>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</si>
  <si>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</si>
  <si>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</si>
  <si>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</si>
  <si>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</si>
  <si>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</si>
  <si>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</si>
  <si>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</si>
  <si>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</si>
  <si>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</si>
  <si>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</si>
  <si>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</si>
  <si>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</si>
  <si>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</si>
  <si>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</si>
  <si>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</si>
  <si>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</si>
  <si>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</si>
  <si>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</si>
  <si>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</si>
  <si>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</si>
  <si>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</si>
  <si>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</si>
  <si>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</si>
  <si>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</si>
  <si>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</si>
  <si>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</si>
  <si>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</si>
  <si>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</si>
  <si>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</si>
  <si>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</si>
  <si>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</si>
  <si>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</si>
  <si>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</si>
  <si>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</si>
  <si>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</si>
  <si>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</si>
  <si>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</si>
  <si>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</si>
  <si>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</si>
  <si>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</si>
  <si>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</si>
  <si>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</si>
  <si>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</si>
  <si>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</si>
  <si>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</si>
  <si>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</si>
  <si>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</si>
  <si>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</si>
  <si>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</si>
  <si>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</si>
  <si>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</si>
  <si>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</si>
  <si>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</si>
  <si>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</si>
  <si>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</si>
  <si>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</si>
  <si>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</si>
  <si>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</si>
  <si>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</si>
  <si>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</si>
  <si>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</si>
  <si>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</si>
  <si>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</si>
  <si>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</si>
  <si>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</si>
  <si>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</si>
  <si>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</si>
  <si>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</si>
  <si>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</si>
  <si>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</si>
  <si>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</si>
  <si>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</si>
  <si>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</si>
  <si>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</si>
  <si>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</si>
  <si>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</si>
  <si>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</si>
  <si>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</si>
  <si>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</si>
  <si>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</si>
  <si>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</si>
  <si>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</si>
  <si>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</si>
  <si>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</si>
  <si>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</si>
  <si>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</si>
  <si>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</si>
  <si>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</si>
  <si>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</si>
  <si>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</si>
  <si>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</si>
  <si>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</si>
  <si>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</si>
  <si>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</si>
  <si>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</si>
  <si>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</si>
  <si>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</si>
  <si>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</si>
  <si>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</si>
  <si>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</si>
  <si>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</si>
  <si>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</si>
  <si>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</si>
  <si>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</si>
  <si>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</si>
  <si>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</si>
  <si>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</si>
  <si>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</si>
  <si>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</si>
  <si>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</si>
  <si>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</si>
  <si>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</si>
  <si>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</si>
  <si>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</si>
  <si>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</si>
  <si>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</si>
  <si>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</si>
  <si>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</si>
  <si>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</si>
  <si>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</si>
  <si>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</si>
  <si>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</si>
  <si>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</si>
  <si>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</si>
  <si>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</si>
  <si>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</si>
  <si>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</si>
  <si>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</si>
  <si>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</si>
  <si>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</si>
  <si>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</si>
  <si>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</si>
  <si>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</si>
  <si>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</si>
  <si>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</si>
  <si>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</si>
  <si>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</si>
  <si>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</si>
  <si>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</si>
  <si>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</si>
  <si>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</si>
  <si>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</si>
  <si>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</si>
  <si>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</si>
  <si>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</si>
  <si>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</si>
  <si>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</si>
  <si>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</si>
  <si>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</si>
  <si>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</si>
  <si>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</si>
  <si>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</si>
  <si>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</si>
  <si>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</si>
  <si>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</si>
  <si>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</si>
  <si>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</si>
  <si>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</si>
  <si>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</si>
  <si>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</si>
  <si>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</si>
  <si>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</si>
  <si>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</si>
  <si>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</si>
  <si>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</si>
  <si>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</si>
  <si>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</si>
  <si>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</si>
  <si>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</si>
  <si>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</si>
  <si>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</si>
  <si>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</si>
  <si>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</si>
  <si>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</si>
  <si>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</si>
  <si>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</si>
  <si>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</si>
  <si>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</si>
  <si>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</si>
  <si>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</si>
  <si>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</si>
  <si>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</si>
  <si>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</si>
  <si>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</si>
  <si>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</si>
  <si>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</si>
  <si>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</si>
  <si>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</si>
  <si>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</si>
  <si>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</si>
  <si>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</si>
  <si>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</si>
  <si>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</si>
  <si>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</si>
  <si>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</si>
  <si>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</si>
  <si>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</si>
  <si>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</si>
  <si>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</si>
  <si>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</si>
  <si>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</si>
  <si>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</si>
  <si>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</si>
  <si>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</si>
  <si>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</si>
  <si>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</si>
  <si>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</si>
  <si>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</si>
  <si>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</si>
  <si>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</si>
  <si>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</si>
  <si>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</si>
  <si>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</si>
  <si>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</si>
  <si>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</si>
  <si>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</si>
  <si>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</si>
  <si>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</si>
  <si>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</si>
  <si>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</si>
  <si>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</si>
  <si>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</si>
  <si>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</si>
  <si>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</si>
  <si>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</si>
  <si>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</si>
  <si>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</si>
  <si>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</si>
  <si>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</si>
  <si>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</si>
  <si>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</si>
  <si>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</si>
  <si>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</si>
  <si>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</si>
  <si>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</si>
  <si>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</si>
  <si>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</si>
  <si>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</si>
  <si>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</si>
  <si>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</si>
  <si>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</si>
  <si>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</si>
  <si>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</si>
  <si>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</si>
  <si>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</si>
  <si>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</si>
  <si>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</si>
  <si>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</si>
  <si>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</si>
  <si>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</si>
  <si>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</si>
  <si>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</si>
  <si>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</si>
  <si>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</si>
  <si>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</si>
  <si>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</si>
  <si>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</si>
  <si>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</si>
  <si>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</si>
  <si>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</si>
  <si>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</si>
  <si>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</si>
  <si>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</si>
  <si>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</si>
  <si>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</si>
  <si>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</si>
  <si>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</si>
  <si>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</si>
  <si>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</si>
  <si>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</si>
  <si>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</si>
  <si>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</si>
  <si>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</si>
  <si>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</si>
  <si>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</si>
  <si>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</si>
  <si>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</si>
  <si>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</si>
  <si>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</si>
  <si>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</si>
  <si>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</si>
  <si>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</si>
  <si>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</si>
  <si>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</si>
  <si>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</si>
  <si>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</si>
  <si>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</si>
  <si>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</si>
  <si>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</si>
  <si>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</si>
  <si>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</si>
  <si>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</si>
  <si>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</si>
  <si>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</si>
  <si>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</si>
  <si>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</si>
  <si>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</si>
  <si>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</si>
  <si>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</si>
  <si>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</si>
  <si>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</si>
  <si>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</si>
  <si>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</si>
  <si>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</si>
  <si>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</si>
  <si>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</si>
  <si>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</si>
  <si>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</si>
  <si>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</si>
  <si>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</si>
  <si>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</si>
  <si>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</si>
  <si>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</si>
  <si>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</si>
  <si>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</si>
  <si>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</si>
  <si>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</si>
  <si>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</si>
  <si>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</si>
  <si>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</si>
  <si>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</si>
  <si>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</si>
  <si>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</si>
  <si>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</si>
  <si>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</si>
  <si>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</si>
  <si>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</si>
  <si>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</si>
  <si>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</si>
  <si>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</si>
  <si>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</si>
  <si>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</si>
  <si>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</si>
  <si>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</si>
  <si>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</si>
  <si>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</si>
  <si>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</si>
  <si>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</si>
  <si>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</si>
  <si>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</si>
  <si>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</si>
  <si>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</si>
  <si>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</si>
  <si>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</si>
  <si>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</si>
  <si>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</si>
  <si>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</si>
  <si>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</si>
  <si>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</si>
  <si>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</si>
  <si>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</si>
  <si>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</si>
  <si>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</si>
  <si>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</si>
  <si>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</si>
  <si>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</si>
  <si>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</si>
  <si>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</si>
  <si>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</si>
  <si>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</si>
  <si>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</si>
  <si>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</si>
  <si>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</si>
  <si>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</si>
  <si>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</si>
  <si>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</si>
  <si>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</si>
  <si>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</si>
  <si>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</si>
  <si>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</si>
  <si>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</si>
  <si>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</si>
  <si>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</si>
  <si>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</si>
  <si>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</si>
  <si>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</si>
  <si>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</si>
  <si>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</si>
  <si>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</si>
  <si>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</si>
  <si>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</si>
  <si>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</si>
  <si>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</si>
  <si>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</si>
  <si>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</si>
  <si>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</si>
  <si>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</si>
  <si>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</si>
  <si>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</si>
  <si>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</si>
  <si>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</si>
  <si>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</si>
  <si>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</si>
  <si>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</si>
  <si>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</si>
  <si>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</si>
  <si>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</si>
  <si>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</si>
  <si>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</si>
  <si>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</si>
  <si>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</si>
  <si>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</si>
  <si>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</si>
  <si>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</si>
  <si>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</si>
  <si>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</si>
  <si>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</si>
  <si>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</si>
  <si>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</si>
  <si>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</si>
  <si>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</si>
  <si>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</si>
  <si>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</si>
  <si>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</si>
  <si>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</si>
  <si>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</si>
  <si>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</si>
  <si>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</si>
  <si>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</si>
  <si>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</si>
  <si>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</si>
  <si>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</si>
  <si>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</si>
  <si>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</si>
  <si>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</si>
  <si>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</si>
  <si>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</si>
  <si>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</si>
  <si>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</si>
  <si>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</si>
  <si>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</si>
  <si>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</si>
  <si>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</si>
  <si>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</si>
  <si>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</si>
  <si>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</si>
  <si>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</si>
  <si>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</si>
  <si>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</si>
  <si>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</si>
  <si>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</si>
  <si>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</si>
  <si>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</si>
  <si>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</si>
  <si>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</si>
  <si>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</si>
  <si>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</si>
  <si>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</si>
  <si>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</si>
  <si>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</si>
  <si>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</si>
  <si>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</si>
  <si>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</si>
  <si>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</si>
  <si>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</si>
  <si>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</si>
  <si>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</si>
  <si>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</si>
  <si>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</si>
  <si>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</si>
  <si>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</si>
  <si>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</si>
  <si>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</si>
  <si>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</si>
  <si>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</si>
  <si>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</si>
  <si>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</si>
  <si>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</si>
  <si>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</si>
  <si>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</si>
  <si>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</si>
  <si>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</si>
  <si>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</si>
  <si>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</si>
  <si>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</si>
  <si>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</si>
  <si>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</si>
  <si>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</si>
  <si>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</si>
  <si>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</si>
  <si>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</si>
  <si>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</si>
  <si>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</si>
  <si>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</si>
  <si>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</si>
  <si>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</si>
  <si>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</si>
  <si>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</si>
  <si>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</si>
  <si>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</si>
  <si>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</si>
  <si>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</si>
  <si>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</si>
  <si>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</si>
  <si>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</si>
  <si>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</si>
  <si>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</si>
  <si>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</si>
  <si>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</si>
  <si>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</si>
  <si>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</si>
  <si>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</si>
  <si>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</si>
  <si>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</si>
  <si>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</si>
  <si>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</si>
  <si>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</si>
  <si>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</si>
  <si>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</si>
  <si>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</si>
  <si>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</si>
  <si>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</si>
  <si>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</si>
  <si>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</si>
  <si>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</si>
  <si>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</si>
  <si>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</si>
  <si>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</si>
  <si>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</si>
  <si>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</si>
  <si>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</si>
  <si>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</si>
  <si>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</si>
  <si>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</si>
  <si>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</si>
  <si>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</si>
  <si>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</si>
  <si>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</si>
  <si>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</si>
  <si>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</si>
  <si>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</si>
  <si>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</si>
  <si>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</si>
  <si>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</si>
  <si>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</si>
  <si>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</si>
  <si>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</si>
  <si>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</si>
  <si>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</si>
  <si>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</si>
  <si>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</si>
  <si>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</si>
  <si>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</si>
  <si>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</si>
  <si>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</si>
  <si>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</si>
  <si>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</si>
  <si>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</si>
  <si>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</si>
  <si>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</si>
  <si>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</si>
  <si>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</si>
  <si>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</si>
  <si>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</si>
  <si>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</si>
  <si>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</si>
  <si>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</si>
  <si>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</si>
  <si>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</si>
  <si>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</si>
  <si>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</si>
  <si>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</si>
  <si>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</si>
  <si>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</si>
  <si>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</si>
  <si>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</si>
  <si>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</si>
  <si>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</si>
  <si>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</si>
  <si>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</si>
  <si>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</si>
  <si>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</si>
  <si>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</si>
  <si>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</si>
  <si>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</si>
  <si>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</si>
  <si>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</si>
  <si>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</si>
  <si>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</si>
  <si>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</si>
  <si>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</si>
  <si>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</si>
  <si>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</si>
  <si>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</si>
  <si>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</si>
  <si>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</si>
  <si>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</si>
  <si>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</si>
  <si>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</si>
  <si>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</si>
  <si>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</si>
  <si>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</si>
  <si>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</si>
  <si>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</si>
  <si>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</si>
  <si>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</si>
  <si>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</si>
  <si>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</si>
  <si>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</si>
  <si>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</si>
  <si>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</si>
  <si>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</si>
  <si>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</si>
  <si>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</si>
  <si>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</si>
  <si>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</si>
  <si>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</si>
  <si>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</si>
  <si>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</si>
  <si>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</si>
  <si>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</si>
  <si>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</si>
  <si>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</si>
  <si>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</si>
  <si>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</si>
  <si>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</si>
  <si>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</si>
  <si>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</si>
  <si>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</si>
  <si>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</si>
  <si>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</si>
  <si>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</si>
  <si>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</si>
  <si>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</si>
  <si>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</si>
  <si>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</si>
  <si>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</si>
  <si>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</si>
  <si>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</si>
  <si>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</si>
  <si>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</si>
  <si>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</si>
  <si>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</si>
  <si>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</si>
  <si>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</si>
  <si>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</si>
  <si>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</si>
  <si>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</si>
  <si>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</si>
  <si>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</si>
  <si>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</si>
  <si>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</si>
  <si>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</si>
  <si>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</si>
  <si>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</si>
  <si>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</si>
  <si>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</si>
  <si>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</si>
  <si>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</si>
  <si>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</si>
  <si>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</si>
  <si>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</si>
  <si>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</si>
  <si>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</si>
  <si>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</si>
  <si>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</si>
  <si>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</si>
  <si>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</si>
  <si>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</si>
  <si>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</si>
  <si>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</si>
  <si>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</si>
  <si>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</si>
  <si>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</si>
  <si>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</si>
  <si>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</si>
  <si>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</si>
  <si>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</si>
  <si>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</si>
  <si>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</si>
  <si>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</si>
  <si>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</si>
  <si>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</si>
  <si>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</si>
  <si>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</si>
  <si>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</si>
  <si>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</si>
  <si>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</si>
  <si>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</si>
  <si>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</si>
  <si>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</si>
  <si>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</si>
  <si>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</si>
  <si>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</si>
  <si>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</si>
  <si>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</si>
  <si>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</si>
  <si>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</si>
  <si>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</si>
  <si>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</si>
  <si>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</si>
  <si>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</si>
  <si>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</si>
  <si>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</si>
  <si>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</si>
  <si>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</si>
  <si>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</si>
  <si>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</si>
  <si>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</si>
  <si>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</si>
  <si>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</si>
  <si>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</si>
  <si>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</si>
  <si>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</si>
  <si>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</si>
  <si>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</si>
  <si>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</si>
  <si>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</si>
  <si>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</si>
  <si>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</si>
  <si>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</si>
  <si>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</si>
  <si>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</si>
  <si>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</si>
  <si>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</si>
  <si>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</si>
  <si>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</si>
  <si>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</si>
  <si>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</si>
  <si>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</si>
  <si>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</si>
  <si>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</si>
  <si>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</si>
  <si>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</si>
  <si>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</si>
  <si>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</si>
  <si>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</si>
  <si>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</si>
  <si>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</si>
  <si>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</si>
  <si>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</si>
  <si>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</si>
  <si>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</si>
  <si>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</si>
  <si>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</si>
  <si>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</si>
  <si>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</si>
  <si>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</si>
  <si>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</si>
  <si>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</si>
  <si>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</si>
  <si>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</si>
  <si>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</si>
  <si>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</si>
  <si>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</si>
  <si>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</si>
  <si>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</si>
  <si>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</si>
  <si>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</si>
  <si>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</si>
  <si>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</si>
  <si>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</si>
  <si>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</si>
  <si>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</si>
  <si>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</si>
  <si>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</si>
  <si>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</si>
  <si>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</si>
  <si>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</si>
  <si>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</si>
  <si>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</si>
  <si>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</si>
  <si>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</si>
  <si>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</si>
  <si>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</si>
  <si>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</si>
  <si>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</si>
  <si>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</si>
  <si>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</si>
  <si>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</si>
  <si>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</si>
  <si>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</si>
  <si>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</si>
  <si>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</si>
  <si>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</si>
  <si>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</si>
  <si>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</si>
  <si>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</si>
  <si>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</si>
  <si>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</si>
  <si>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</si>
  <si>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</si>
  <si>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</si>
  <si>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</si>
  <si>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</si>
  <si>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</si>
  <si>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</si>
  <si>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</si>
  <si>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</si>
  <si>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</si>
  <si>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</si>
  <si>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</si>
  <si>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</si>
  <si>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</si>
  <si>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</si>
  <si>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</si>
  <si>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</si>
  <si>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</si>
  <si>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</si>
  <si>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</si>
  <si>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</si>
  <si>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</si>
  <si>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</si>
  <si>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</si>
  <si>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</si>
  <si>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</si>
  <si>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</si>
  <si>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</si>
  <si>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</si>
  <si>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</si>
  <si>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</si>
  <si>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</si>
  <si>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</si>
  <si>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</si>
  <si>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</si>
  <si>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</si>
  <si>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</si>
  <si>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</si>
  <si>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</si>
  <si>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</si>
  <si>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</si>
  <si>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</si>
  <si>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</si>
  <si>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</si>
  <si>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</si>
  <si>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</si>
  <si>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</si>
  <si>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</si>
  <si>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</si>
  <si>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</si>
  <si>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</si>
  <si>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</si>
  <si>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</si>
  <si>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</si>
  <si>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</si>
  <si>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</si>
  <si>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</si>
  <si>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</si>
  <si>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</si>
  <si>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</si>
  <si>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</si>
  <si>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</si>
  <si>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</si>
  <si>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</si>
  <si>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</si>
  <si>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</si>
  <si>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</si>
  <si>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</si>
  <si>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</si>
  <si>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</si>
  <si>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</si>
  <si>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</si>
  <si>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</si>
  <si>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</si>
  <si>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</si>
  <si>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</si>
  <si>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</si>
  <si>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</si>
  <si>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</si>
  <si>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</si>
  <si>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</si>
  <si>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</si>
  <si>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</si>
  <si>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</si>
  <si>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</si>
  <si>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</si>
  <si>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</si>
  <si>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</si>
  <si>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</si>
  <si>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</si>
  <si>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</si>
  <si>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</si>
  <si>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</si>
  <si>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</si>
  <si>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</si>
  <si>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</si>
  <si>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</si>
  <si>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</si>
  <si>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</si>
  <si>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</si>
  <si>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</si>
  <si>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</si>
  <si>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</si>
  <si>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</si>
  <si>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</si>
  <si>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</si>
  <si>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</si>
  <si>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</si>
  <si>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</si>
  <si>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</si>
  <si>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</si>
  <si>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</si>
  <si>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</si>
  <si>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</si>
  <si>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</si>
  <si>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</si>
  <si>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</si>
  <si>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</si>
  <si>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</si>
  <si>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</si>
  <si>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</si>
  <si>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</si>
  <si>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</si>
  <si>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</si>
  <si>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</si>
  <si>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</si>
  <si>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</si>
  <si>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</si>
  <si>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</si>
  <si>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</si>
  <si>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</si>
  <si>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</si>
  <si>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</si>
  <si>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</si>
  <si>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</si>
  <si>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</si>
  <si>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</si>
  <si>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</si>
  <si>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</si>
  <si>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</si>
  <si>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</si>
  <si>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</si>
  <si>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</si>
  <si>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</si>
  <si>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</si>
  <si>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</si>
  <si>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</si>
  <si>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</si>
  <si>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</si>
  <si>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</si>
  <si>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</si>
  <si>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</si>
  <si>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</si>
  <si>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</si>
  <si>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</si>
  <si>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</si>
  <si>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</si>
  <si>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</si>
  <si>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</si>
  <si>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</si>
  <si>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</si>
  <si>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</si>
  <si>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</si>
  <si>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</si>
  <si>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</si>
  <si>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</si>
  <si>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</si>
  <si>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</si>
  <si>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</si>
  <si>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</si>
  <si>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</si>
  <si>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</si>
  <si>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</si>
  <si>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</si>
  <si>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</si>
  <si>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</si>
  <si>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</si>
  <si>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</si>
  <si>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</si>
  <si>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</si>
  <si>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</si>
  <si>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</si>
  <si>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</si>
  <si>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</si>
  <si>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</si>
  <si>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</si>
  <si>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</si>
  <si>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</si>
  <si>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</si>
  <si>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</si>
  <si>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</si>
  <si>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</si>
  <si>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</si>
  <si>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</si>
  <si>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</si>
  <si>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</si>
  <si>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</si>
  <si>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</si>
  <si>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</si>
  <si>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</si>
  <si>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</si>
  <si>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</si>
  <si>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</si>
  <si>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</si>
  <si>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</si>
  <si>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</si>
  <si>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</si>
  <si>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</si>
  <si>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</si>
  <si>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</si>
  <si>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</si>
  <si>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</si>
  <si>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</si>
  <si>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</si>
  <si>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</si>
  <si>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</si>
  <si>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</si>
  <si>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</si>
  <si>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</si>
  <si>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</si>
  <si>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</si>
  <si>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</si>
  <si>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</si>
  <si>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</si>
  <si>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</si>
  <si>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</si>
  <si>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</si>
  <si>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</si>
  <si>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</si>
  <si>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</si>
  <si>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</si>
  <si>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</si>
  <si>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</si>
  <si>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</si>
  <si>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</si>
  <si>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</si>
  <si>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</si>
  <si>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</si>
  <si>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</si>
  <si>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</si>
  <si>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</si>
  <si>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</si>
  <si>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</si>
  <si>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</si>
  <si>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</si>
  <si>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</si>
  <si>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</si>
  <si>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</si>
  <si>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</si>
  <si>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</si>
  <si>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</si>
  <si>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</si>
  <si>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</si>
  <si>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</si>
  <si>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</si>
  <si>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</si>
  <si>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</si>
  <si>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</si>
  <si>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</si>
  <si>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</si>
  <si>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</si>
  <si>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</si>
  <si>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</si>
  <si>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</si>
  <si>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</si>
  <si>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</si>
  <si>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</si>
  <si>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</si>
  <si>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</si>
  <si>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</si>
  <si>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</si>
  <si>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</si>
  <si>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</si>
  <si>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</si>
  <si>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</si>
  <si>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</si>
  <si>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</si>
  <si>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</si>
  <si>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</si>
  <si>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</si>
  <si>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</si>
  <si>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</si>
  <si>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</si>
  <si>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</si>
  <si>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</si>
  <si>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</si>
  <si>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</si>
  <si>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</si>
  <si>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</si>
  <si>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</si>
  <si>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</si>
  <si>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</si>
  <si>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</si>
  <si>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</si>
  <si>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</si>
  <si>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</si>
  <si>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</si>
  <si>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</si>
  <si>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</si>
  <si>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</si>
  <si>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</si>
  <si>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</si>
  <si>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</si>
  <si>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</si>
  <si>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</si>
  <si>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</si>
  <si>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</si>
  <si>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</si>
  <si>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</si>
  <si>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</si>
  <si>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</si>
  <si>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</si>
  <si>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</si>
  <si>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</si>
  <si>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</si>
  <si>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</si>
  <si>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</si>
  <si>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</si>
  <si>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</si>
  <si>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</si>
  <si>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</si>
  <si>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</si>
  <si>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</si>
  <si>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</si>
  <si>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</si>
  <si>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</si>
  <si>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</si>
  <si>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</si>
  <si>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</si>
  <si>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</si>
  <si>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</si>
  <si>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</si>
  <si>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</si>
  <si>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</si>
  <si>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</si>
  <si>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</si>
  <si>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</si>
  <si>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</si>
  <si>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</si>
  <si>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</si>
  <si>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</si>
  <si>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</si>
  <si>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</si>
  <si>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</si>
  <si>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</si>
  <si>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</si>
  <si>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</si>
  <si>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</si>
  <si>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</si>
  <si>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</si>
  <si>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</si>
  <si>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</si>
  <si>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</si>
  <si>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</si>
  <si>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</si>
  <si>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</si>
  <si>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</si>
  <si>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</si>
  <si>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</si>
  <si>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</si>
  <si>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</si>
  <si>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</si>
  <si>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</si>
  <si>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</si>
  <si>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</si>
  <si>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</si>
  <si>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</si>
  <si>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</si>
  <si>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</si>
  <si>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</si>
  <si>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</si>
  <si>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</si>
  <si>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</si>
  <si>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</si>
  <si>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</si>
  <si>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</si>
  <si>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</si>
  <si>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</si>
  <si>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</si>
  <si>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</si>
  <si>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</si>
  <si>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</si>
  <si>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</si>
  <si>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</si>
  <si>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</si>
  <si>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</si>
  <si>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</si>
  <si>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</si>
  <si>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</si>
  <si>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</si>
  <si>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</si>
  <si>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</si>
  <si>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</si>
  <si>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</si>
  <si>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</si>
  <si>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</si>
  <si>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</si>
  <si>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</si>
  <si>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</si>
  <si>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</si>
  <si>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</si>
  <si>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</si>
  <si>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</si>
  <si>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</si>
  <si>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</si>
  <si>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</si>
  <si>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</si>
  <si>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</si>
  <si>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</si>
  <si>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</si>
  <si>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</si>
  <si>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</si>
  <si>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</si>
  <si>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</si>
  <si>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</si>
  <si>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</si>
  <si>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</si>
  <si>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</si>
  <si>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</si>
  <si>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</si>
  <si>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</si>
  <si>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</si>
  <si>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</si>
  <si>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</si>
  <si>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</si>
  <si>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</si>
  <si>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</si>
  <si>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</si>
  <si>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</si>
  <si>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</si>
  <si>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</si>
  <si>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</si>
  <si>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</si>
  <si>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</si>
  <si>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</si>
  <si>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</si>
  <si>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</si>
  <si>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</si>
  <si>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</si>
  <si>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</si>
  <si>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</si>
  <si>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</si>
  <si>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</si>
  <si>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</si>
  <si>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</si>
  <si>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</si>
  <si>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</si>
  <si>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</si>
  <si>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</si>
  <si>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</si>
  <si>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</si>
  <si>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</si>
  <si>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</si>
  <si>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</si>
  <si>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</si>
  <si>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</si>
  <si>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</si>
  <si>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</si>
  <si>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</si>
  <si>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</si>
  <si>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</si>
  <si>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</si>
  <si>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</si>
  <si>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</si>
  <si>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</si>
  <si>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</si>
  <si>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</si>
  <si>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</si>
  <si>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</si>
  <si>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</si>
  <si>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</si>
  <si>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</si>
  <si>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</si>
  <si>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</si>
  <si>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</si>
  <si>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</si>
  <si>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</si>
  <si>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</si>
  <si>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</si>
  <si>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</si>
  <si>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</si>
  <si>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</si>
  <si>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</si>
  <si>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</si>
  <si>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</si>
  <si>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</si>
  <si>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</si>
  <si>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</si>
  <si>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</si>
  <si>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</si>
  <si>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</si>
  <si>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</si>
  <si>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</si>
  <si>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</si>
  <si>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</si>
  <si>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</si>
  <si>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</si>
  <si>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</si>
  <si>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</si>
  <si>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</si>
  <si>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</si>
  <si>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</si>
  <si>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</si>
  <si>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</si>
  <si>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</si>
  <si>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</si>
  <si>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</si>
  <si>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</si>
  <si>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</si>
  <si>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</si>
  <si>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</si>
  <si>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</si>
  <si>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</si>
  <si>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</si>
  <si>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</si>
  <si>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</si>
  <si>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</si>
  <si>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</si>
  <si>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</si>
  <si>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</si>
  <si>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</si>
  <si>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</si>
  <si>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</si>
  <si>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</si>
  <si>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</si>
  <si>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</si>
  <si>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</si>
  <si>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</si>
  <si>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</si>
  <si>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</si>
  <si>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</si>
  <si>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</si>
  <si>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</si>
  <si>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</si>
  <si>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</si>
  <si>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</si>
  <si>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</si>
  <si>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</si>
  <si>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</si>
  <si>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</si>
  <si>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</si>
  <si>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</si>
  <si>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</si>
  <si>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</si>
  <si>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</si>
  <si>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</si>
  <si>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</si>
  <si>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</si>
  <si>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</si>
  <si>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</si>
  <si>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</si>
  <si>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</si>
  <si>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</si>
  <si>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</si>
  <si>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</si>
  <si>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</si>
  <si>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</si>
  <si>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</si>
  <si>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</si>
  <si>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</si>
  <si>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</si>
  <si>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</si>
  <si>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</si>
  <si>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</si>
  <si>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</si>
  <si>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</si>
  <si>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</si>
  <si>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</si>
  <si>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</si>
  <si>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</si>
  <si>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</si>
  <si>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</si>
  <si>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</si>
  <si>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</si>
  <si>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</si>
  <si>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</si>
  <si>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</si>
  <si>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</si>
  <si>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</si>
  <si>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</si>
  <si>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</si>
  <si>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</si>
  <si>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</si>
  <si>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</si>
  <si>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</si>
  <si>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</si>
  <si>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</si>
  <si>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</si>
  <si>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</si>
  <si>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</si>
  <si>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</si>
  <si>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</si>
  <si>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</si>
  <si>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</si>
  <si>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</si>
  <si>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</si>
  <si>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</si>
  <si>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</si>
  <si>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</si>
  <si>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</si>
  <si>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</si>
  <si>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</si>
  <si>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</si>
  <si>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</si>
  <si>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</si>
  <si>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</si>
  <si>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</si>
  <si>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</si>
  <si>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</si>
  <si>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</si>
  <si>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</si>
  <si>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</si>
  <si>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</si>
  <si>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</si>
  <si>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</si>
  <si>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</si>
  <si>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</si>
  <si>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</si>
  <si>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</si>
  <si>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</si>
  <si>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</si>
  <si>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</si>
  <si>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</si>
  <si>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</si>
  <si>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</si>
  <si>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</si>
  <si>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</si>
  <si>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</si>
  <si>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</si>
  <si>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</si>
  <si>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</si>
  <si>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</si>
  <si>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</si>
  <si>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</si>
  <si>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</si>
  <si>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</si>
  <si>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</si>
  <si>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</si>
  <si>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</si>
  <si>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</si>
  <si>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</si>
  <si>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</si>
  <si>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</si>
  <si>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</si>
  <si>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</si>
  <si>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</si>
  <si>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</si>
  <si>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</si>
  <si>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</si>
  <si>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</si>
  <si>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</si>
  <si>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</si>
  <si>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</si>
  <si>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</si>
  <si>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</si>
  <si>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</si>
  <si>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</si>
  <si>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</si>
  <si>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</si>
  <si>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</si>
  <si>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</si>
  <si>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</si>
  <si>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</si>
  <si>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</si>
  <si>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</si>
  <si>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</si>
  <si>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</si>
  <si>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</si>
  <si>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</si>
  <si>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</si>
  <si>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</si>
  <si>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</si>
  <si>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</si>
  <si>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</si>
  <si>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</si>
  <si>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</si>
  <si>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</si>
  <si>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</si>
  <si>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</si>
  <si>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</si>
  <si>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</si>
  <si>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</si>
  <si>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</si>
  <si>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</si>
  <si>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</si>
  <si>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</si>
  <si>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</si>
  <si>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</si>
  <si>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</si>
  <si>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</si>
  <si>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</si>
  <si>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</si>
  <si>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</si>
  <si>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</si>
  <si>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</si>
  <si>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</si>
  <si>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</si>
  <si>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</si>
  <si>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</si>
  <si>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</si>
  <si>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</si>
  <si>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</si>
  <si>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</si>
  <si>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</si>
  <si>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</si>
  <si>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</si>
  <si>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</si>
  <si>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</si>
  <si>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</si>
  <si>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</si>
  <si>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</si>
  <si>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</si>
  <si>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</si>
  <si>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</si>
  <si>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</si>
  <si>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</si>
  <si>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</si>
  <si>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</si>
  <si>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</si>
  <si>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</si>
  <si>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</si>
  <si>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</si>
  <si>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</si>
  <si>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</si>
  <si>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</si>
  <si>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</si>
  <si>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</si>
  <si>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</si>
  <si>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</si>
  <si>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</si>
  <si>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</si>
  <si>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</si>
  <si>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</si>
  <si>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</si>
  <si>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</si>
  <si>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</si>
  <si>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</si>
  <si>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</si>
  <si>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</si>
  <si>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</si>
  <si>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</si>
  <si>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</si>
  <si>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</si>
  <si>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</si>
  <si>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</si>
  <si>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</si>
  <si>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</si>
  <si>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</si>
  <si>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</si>
  <si>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</si>
  <si>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</si>
  <si>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</si>
  <si>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</si>
  <si>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</si>
  <si>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</si>
  <si>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</si>
  <si>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</si>
  <si>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</si>
  <si>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</si>
  <si>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</si>
  <si>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</si>
  <si>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</si>
  <si>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</si>
  <si>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</si>
  <si>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</si>
  <si>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</si>
  <si>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</si>
  <si>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</si>
  <si>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</si>
  <si>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</si>
  <si>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</si>
  <si>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</si>
  <si>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</si>
  <si>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</si>
  <si>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</si>
  <si>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</si>
  <si>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</si>
  <si>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</si>
  <si>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</si>
  <si>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</si>
  <si>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</si>
  <si>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</si>
  <si>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</si>
  <si>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</si>
  <si>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</si>
  <si>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</si>
  <si>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</si>
  <si>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</si>
  <si>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</si>
  <si>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</si>
  <si>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</si>
  <si>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</si>
  <si>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</si>
  <si>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</si>
  <si>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</si>
  <si>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</si>
  <si>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</si>
  <si>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</si>
  <si>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</si>
  <si>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</si>
  <si>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</si>
  <si>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</si>
  <si>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</si>
  <si>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</si>
  <si>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</si>
  <si>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</si>
  <si>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</si>
  <si>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</si>
  <si>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</si>
  <si>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</si>
  <si>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</si>
  <si>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</si>
  <si>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</si>
  <si>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</si>
  <si>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</si>
  <si>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</si>
  <si>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</si>
  <si>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</si>
  <si>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</si>
  <si>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</si>
  <si>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</si>
  <si>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</si>
  <si>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</si>
  <si>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</si>
  <si>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</si>
  <si>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</si>
  <si>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</si>
  <si>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</si>
  <si>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</si>
  <si>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</si>
  <si>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</si>
  <si>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</si>
  <si>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</si>
  <si>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</si>
  <si>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</si>
  <si>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</si>
  <si>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</si>
  <si>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</si>
  <si>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</si>
  <si>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</si>
  <si>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</si>
  <si>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</si>
  <si>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</si>
  <si>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</si>
  <si>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</si>
  <si>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</si>
  <si>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</si>
  <si>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</si>
  <si>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</si>
  <si>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</si>
  <si>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</si>
  <si>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</si>
  <si>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</si>
  <si>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</si>
  <si>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</si>
  <si>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</si>
  <si>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</si>
  <si>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</si>
  <si>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</si>
  <si>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</si>
  <si>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</si>
  <si>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</si>
  <si>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</si>
  <si>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</si>
  <si>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</si>
  <si>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</si>
  <si>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</si>
  <si>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</si>
  <si>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</si>
  <si>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</si>
  <si>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</si>
  <si>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</si>
  <si>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</si>
  <si>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</si>
  <si>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</si>
  <si>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</si>
  <si>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</si>
  <si>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</si>
  <si>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</si>
  <si>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</si>
  <si>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</si>
  <si>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</si>
  <si>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</si>
  <si>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</si>
  <si>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</si>
  <si>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</si>
  <si>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</si>
  <si>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</si>
  <si>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</si>
  <si>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</si>
  <si>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</si>
  <si>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</si>
  <si>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</si>
  <si>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</si>
  <si>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</si>
  <si>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</si>
  <si>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</si>
  <si>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</si>
  <si>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</si>
  <si>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</si>
  <si>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</si>
  <si>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</si>
  <si>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</si>
  <si>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</si>
  <si>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</si>
  <si>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</si>
  <si>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</si>
  <si>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</si>
  <si>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</si>
  <si>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</si>
  <si>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</si>
  <si>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</si>
  <si>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</si>
  <si>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</si>
  <si>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</si>
  <si>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</si>
  <si>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</si>
  <si>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</si>
  <si>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</si>
  <si>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</si>
  <si>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</si>
  <si>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</si>
  <si>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</si>
  <si>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</si>
  <si>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</si>
  <si>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</si>
  <si>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</si>
  <si>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</si>
  <si>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</si>
  <si>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</si>
  <si>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</si>
  <si>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</si>
  <si>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</si>
  <si>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</si>
  <si>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</si>
  <si>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</si>
  <si>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</si>
  <si>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</si>
  <si>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</si>
  <si>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</si>
  <si>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</si>
  <si>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</si>
  <si>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</si>
  <si>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</si>
  <si>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</si>
  <si>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</si>
  <si>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</si>
  <si>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</si>
  <si>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</si>
  <si>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</si>
  <si>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</si>
  <si>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</si>
  <si>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</si>
  <si>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</si>
  <si>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</si>
  <si>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</si>
  <si>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</si>
  <si>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</si>
  <si>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</si>
  <si>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</si>
  <si>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</si>
  <si>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</si>
  <si>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</si>
  <si>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</si>
  <si>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</si>
  <si>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</si>
  <si>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</si>
  <si>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</si>
  <si>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</si>
  <si>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</si>
  <si>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</si>
  <si>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</si>
  <si>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</si>
  <si>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</si>
  <si>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</si>
  <si>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</si>
  <si>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</si>
  <si>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</si>
  <si>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</si>
  <si>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</si>
  <si>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</si>
  <si>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</si>
  <si>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</si>
  <si>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</si>
  <si>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</si>
  <si>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</si>
  <si>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</si>
  <si>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</si>
  <si>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</si>
  <si>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</si>
  <si>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</si>
  <si>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</si>
  <si>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</si>
  <si>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</si>
  <si>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</si>
  <si>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</si>
  <si>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</si>
  <si>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</si>
  <si>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</si>
  <si>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</si>
  <si>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</si>
  <si>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</si>
  <si>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</si>
  <si>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</si>
  <si>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</si>
  <si>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</si>
  <si>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</si>
  <si>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</si>
  <si>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</si>
  <si>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</si>
  <si>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</si>
  <si>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</si>
  <si>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</si>
  <si>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</si>
  <si>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</si>
  <si>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</si>
  <si>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</si>
  <si>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</si>
  <si>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</si>
  <si>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</si>
  <si>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</si>
  <si>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</si>
  <si>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</si>
  <si>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</si>
  <si>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</si>
  <si>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</si>
  <si>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</si>
  <si>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</si>
  <si>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</si>
  <si>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</si>
  <si>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</si>
  <si>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</si>
  <si>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</si>
  <si>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</si>
  <si>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</si>
  <si>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</si>
  <si>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</si>
  <si>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</si>
  <si>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</si>
  <si>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</si>
  <si>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</si>
  <si>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</si>
  <si>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</si>
  <si>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</si>
  <si>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</si>
  <si>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</si>
  <si>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</si>
  <si>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</si>
  <si>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</si>
  <si>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</si>
  <si>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</si>
  <si>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</si>
  <si>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</si>
  <si>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</si>
  <si>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</si>
  <si>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</si>
  <si>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</si>
  <si>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</si>
  <si>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</si>
  <si>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</si>
  <si>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</si>
  <si>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</si>
  <si>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</si>
  <si>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</si>
  <si>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</si>
  <si>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</si>
  <si>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</si>
  <si>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</si>
  <si>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</si>
  <si>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</si>
  <si>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</si>
  <si>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</si>
  <si>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</si>
  <si>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</si>
  <si>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</si>
  <si>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</si>
  <si>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</si>
  <si>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</si>
  <si>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</si>
  <si>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</si>
  <si>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</si>
  <si>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</si>
  <si>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</si>
  <si>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</si>
  <si>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</si>
  <si>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</si>
  <si>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</si>
  <si>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</si>
  <si>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</si>
  <si>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</si>
  <si>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</si>
  <si>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</si>
  <si>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</si>
  <si>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</si>
  <si>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</si>
  <si>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</si>
  <si>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</si>
  <si>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</si>
  <si>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</si>
  <si>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</si>
  <si>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</si>
  <si>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</si>
  <si>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</si>
  <si>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</si>
  <si>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</si>
  <si>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</si>
  <si>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</si>
  <si>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</si>
  <si>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</si>
  <si>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</si>
  <si>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</si>
  <si>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</si>
  <si>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</si>
  <si>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</si>
  <si>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</si>
  <si>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</si>
  <si>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</si>
  <si>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</si>
  <si>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</si>
  <si>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</si>
  <si>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</si>
  <si>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</si>
  <si>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</si>
  <si>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</si>
  <si>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</si>
  <si>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</si>
  <si>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</si>
  <si>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</si>
  <si>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</si>
  <si>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</si>
  <si>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</si>
  <si>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</si>
  <si>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</si>
  <si>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</si>
  <si>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</si>
  <si>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</si>
  <si>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</si>
  <si>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</si>
  <si>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</si>
  <si>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</si>
  <si>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</si>
  <si>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</si>
  <si>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</si>
  <si>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</si>
  <si>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</si>
  <si>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</si>
  <si>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</si>
  <si>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</si>
  <si>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</si>
  <si>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</si>
  <si>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</si>
  <si>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</si>
  <si>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</si>
  <si>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</si>
  <si>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</si>
  <si>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</si>
  <si>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</si>
  <si>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</si>
  <si>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</si>
  <si>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</si>
  <si>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</si>
  <si>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</si>
  <si>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</si>
  <si>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</si>
  <si>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</si>
  <si>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</si>
  <si>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</si>
  <si>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</si>
  <si>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</si>
  <si>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</si>
  <si>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</si>
  <si>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</si>
  <si>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</si>
  <si>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</si>
  <si>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</si>
  <si>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</si>
  <si>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</si>
  <si>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</si>
  <si>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</si>
  <si>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</si>
  <si>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</si>
  <si>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</si>
  <si>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</si>
  <si>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</si>
  <si>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</si>
  <si>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</si>
  <si>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</si>
  <si>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</si>
  <si>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</si>
  <si>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</si>
  <si>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</si>
  <si>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</si>
  <si>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</si>
  <si>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</si>
  <si>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</si>
  <si>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</si>
  <si>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</si>
  <si>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</si>
  <si>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</si>
  <si>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</si>
  <si>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</si>
  <si>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</si>
  <si>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</si>
  <si>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</si>
  <si>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</si>
  <si>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</si>
  <si>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</si>
  <si>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</si>
  <si>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</si>
  <si>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</si>
  <si>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</si>
  <si>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</si>
  <si>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</si>
  <si>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</si>
  <si>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</si>
  <si>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</si>
  <si>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</si>
  <si>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</si>
  <si>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</si>
  <si>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</si>
  <si>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</si>
  <si>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</si>
  <si>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</si>
  <si>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</si>
  <si>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</si>
  <si>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</si>
  <si>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</si>
  <si>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</si>
  <si>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</si>
  <si>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</si>
  <si>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</si>
  <si>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</si>
  <si>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</si>
  <si>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</si>
  <si>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</si>
  <si>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</si>
  <si>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</si>
  <si>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</si>
  <si>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</si>
  <si>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</si>
  <si>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</si>
  <si>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</si>
  <si>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</si>
  <si>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</si>
  <si>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</si>
  <si>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</si>
  <si>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</si>
  <si>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</si>
  <si>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</si>
  <si>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</si>
  <si>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</si>
  <si>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</si>
  <si>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</si>
  <si>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</si>
  <si>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</si>
  <si>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</si>
  <si>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</si>
  <si>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</si>
  <si>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</si>
  <si>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</si>
  <si>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</si>
  <si>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</si>
  <si>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</si>
  <si>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</si>
  <si>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</si>
  <si>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</si>
  <si>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</si>
  <si>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</si>
  <si>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</si>
  <si>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</si>
  <si>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</si>
  <si>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</si>
  <si>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</si>
  <si>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</si>
  <si>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</si>
  <si>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</si>
  <si>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</si>
  <si>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</si>
  <si>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</si>
  <si>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</si>
  <si>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</si>
  <si>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</si>
  <si>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</si>
  <si>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</si>
  <si>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</si>
  <si>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</si>
  <si>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</si>
  <si>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</si>
  <si>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</si>
  <si>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</si>
  <si>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</si>
  <si>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</si>
  <si>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</si>
  <si>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</si>
  <si>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</si>
  <si>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</si>
  <si>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</si>
  <si>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</si>
  <si>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</si>
  <si>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</si>
  <si>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</si>
  <si>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</si>
  <si>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</si>
  <si>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</si>
  <si>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</si>
  <si>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</si>
  <si>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</si>
  <si>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</si>
  <si>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</si>
  <si>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</si>
  <si>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</si>
  <si>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</si>
  <si>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</si>
  <si>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</si>
  <si>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</si>
  <si>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</si>
  <si>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</si>
  <si>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</si>
  <si>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</si>
  <si>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</si>
  <si>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</si>
  <si>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</si>
  <si>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</si>
  <si>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</si>
  <si>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</si>
  <si>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</si>
  <si>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</si>
  <si>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</si>
  <si>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</si>
  <si>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</si>
  <si>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</si>
  <si>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</si>
  <si>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</si>
  <si>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</si>
  <si>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</si>
  <si>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</si>
  <si>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</si>
  <si>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</si>
  <si>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</si>
  <si>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</si>
  <si>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</si>
  <si>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</si>
  <si>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</si>
  <si>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</si>
  <si>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</si>
  <si>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</si>
  <si>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</si>
  <si>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</si>
  <si>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</si>
  <si>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</si>
  <si>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</si>
  <si>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</si>
  <si>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</si>
  <si>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</si>
  <si>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</si>
  <si>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</si>
  <si>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</si>
  <si>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</si>
  <si>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</si>
  <si>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</si>
  <si>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</si>
  <si>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</si>
  <si>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</si>
  <si>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</si>
  <si>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</si>
  <si>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</si>
  <si>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</si>
  <si>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</si>
  <si>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</si>
  <si>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</si>
  <si>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</si>
  <si>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</si>
  <si>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</si>
  <si>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</si>
  <si>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</si>
  <si>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</si>
  <si>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</si>
  <si>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</si>
  <si>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</si>
  <si>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</si>
  <si>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</si>
  <si>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</si>
  <si>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</si>
  <si>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</si>
  <si>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</si>
  <si>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</si>
  <si>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</si>
  <si>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</si>
  <si>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</si>
  <si>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</si>
  <si>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</si>
  <si>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</si>
  <si>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</si>
  <si>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</si>
  <si>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</si>
  <si>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</si>
  <si>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</si>
  <si>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</si>
  <si>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</si>
  <si>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</si>
  <si>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</si>
  <si>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</si>
  <si>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</si>
  <si>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</si>
  <si>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</si>
  <si>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</si>
  <si>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</si>
  <si>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</si>
  <si>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</si>
  <si>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</si>
  <si>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</si>
  <si>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</si>
  <si>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</si>
  <si>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</si>
  <si>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</si>
  <si>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</si>
  <si>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</si>
  <si>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</si>
  <si>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</si>
  <si>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</si>
  <si>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</si>
  <si>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</si>
  <si>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</si>
  <si>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</si>
  <si>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</si>
  <si>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</si>
  <si>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</si>
  <si>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</si>
  <si>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</si>
  <si>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</si>
  <si>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</si>
  <si>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</si>
  <si>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</si>
  <si>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</si>
  <si>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</si>
  <si>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</si>
  <si>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</si>
  <si>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</si>
  <si>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</si>
  <si>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</si>
  <si>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</si>
  <si>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</si>
  <si>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</si>
  <si>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</si>
  <si>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</si>
  <si>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</si>
  <si>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</si>
  <si>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</si>
  <si>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</si>
  <si>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</si>
  <si>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</si>
  <si>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</si>
  <si>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</si>
  <si>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</si>
  <si>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</si>
  <si>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</si>
  <si>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</si>
  <si>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</si>
  <si>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</si>
  <si>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</si>
  <si>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</si>
  <si>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</si>
  <si>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</si>
  <si>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</si>
  <si>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</si>
  <si>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</si>
  <si>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</si>
  <si>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</si>
  <si>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</si>
  <si>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</si>
  <si>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</si>
  <si>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</si>
  <si>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</si>
  <si>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</si>
  <si>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</si>
  <si>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</si>
  <si>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</si>
  <si>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</si>
  <si>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</si>
  <si>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</si>
  <si>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</si>
  <si>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</si>
  <si>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</si>
  <si>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</si>
  <si>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</si>
  <si>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</si>
  <si>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</si>
  <si>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</si>
  <si>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</si>
  <si>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</si>
  <si>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</si>
  <si>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</si>
  <si>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</si>
  <si>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</si>
  <si>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</si>
  <si>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</si>
  <si>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</si>
  <si>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</si>
  <si>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</si>
  <si>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</si>
  <si>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</si>
  <si>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</si>
  <si>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</si>
  <si>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</si>
  <si>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</si>
  <si>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</si>
  <si>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</si>
  <si>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</si>
  <si>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</si>
  <si>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</si>
  <si>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</si>
  <si>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</si>
  <si>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</si>
  <si>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</si>
  <si>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</si>
  <si>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</si>
  <si>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</si>
  <si>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</si>
  <si>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</si>
  <si>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</si>
  <si>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</si>
  <si>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</si>
  <si>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</si>
  <si>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</si>
  <si>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</si>
  <si>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</si>
  <si>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</si>
  <si>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</si>
  <si>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</si>
  <si>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</si>
  <si>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</si>
  <si>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</si>
  <si>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</si>
  <si>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</si>
  <si>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</si>
  <si>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</si>
  <si>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</si>
  <si>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</si>
  <si>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</si>
  <si>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</si>
  <si>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</si>
  <si>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</si>
  <si>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</si>
  <si>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</si>
  <si>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</si>
  <si>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</si>
  <si>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</si>
  <si>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</si>
  <si>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</si>
  <si>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</si>
  <si>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</si>
  <si>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</si>
  <si>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</si>
  <si>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</si>
  <si>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</si>
  <si>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</si>
  <si>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</si>
  <si>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</si>
  <si>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</si>
  <si>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</si>
  <si>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</si>
  <si>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</si>
  <si>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</si>
  <si>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</si>
  <si>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</si>
  <si>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</si>
  <si>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</si>
  <si>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</si>
  <si>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</si>
  <si>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</si>
  <si>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</si>
  <si>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</si>
  <si>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</si>
  <si>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</si>
  <si>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</si>
  <si>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</si>
  <si>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</si>
  <si>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</si>
  <si>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</si>
  <si>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</si>
  <si>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</si>
  <si>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</si>
  <si>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</si>
  <si>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</si>
  <si>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</si>
  <si>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</si>
  <si>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</si>
  <si>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</si>
  <si>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</si>
  <si>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</si>
  <si>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</si>
  <si>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</si>
  <si>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</si>
  <si>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</si>
  <si>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</si>
  <si>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</si>
  <si>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</si>
  <si>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</si>
  <si>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</si>
  <si>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</si>
  <si>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</si>
  <si>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</si>
  <si>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</si>
  <si>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</si>
  <si>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</si>
  <si>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</si>
  <si>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</si>
  <si>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</si>
  <si>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</si>
  <si>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</si>
  <si>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</si>
  <si>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</si>
  <si>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</si>
  <si>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</si>
  <si>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</si>
  <si>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</si>
  <si>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</si>
  <si>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</si>
  <si>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</si>
  <si>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</si>
  <si>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</si>
  <si>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</si>
  <si>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</si>
  <si>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</si>
  <si>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</si>
  <si>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</si>
  <si>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</si>
  <si>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</si>
  <si>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</si>
  <si>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</si>
  <si>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</si>
  <si>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</si>
  <si>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</si>
  <si>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</si>
  <si>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</si>
  <si>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</si>
  <si>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</si>
  <si>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</si>
  <si>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</si>
  <si>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</si>
  <si>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</si>
  <si>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</si>
  <si>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</si>
  <si>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</si>
  <si>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</si>
  <si>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</si>
  <si>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</si>
  <si>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</si>
  <si>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</si>
  <si>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</si>
  <si>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</si>
  <si>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</si>
  <si>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</si>
  <si>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</si>
  <si>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</si>
  <si>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</si>
  <si>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</si>
  <si>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</si>
  <si>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</si>
  <si>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</si>
  <si>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</si>
  <si>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</si>
  <si>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</si>
  <si>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</si>
  <si>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</si>
  <si>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</si>
  <si>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</si>
  <si>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</si>
  <si>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</si>
  <si>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</si>
  <si>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</si>
  <si>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</si>
  <si>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</si>
  <si>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</si>
  <si>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</si>
  <si>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</si>
  <si>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</si>
  <si>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</si>
  <si>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</si>
  <si>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</si>
  <si>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</si>
  <si>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</si>
  <si>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</si>
  <si>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</si>
  <si>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</si>
  <si>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</si>
  <si>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</si>
  <si>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</si>
  <si>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</si>
  <si>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</si>
  <si>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</si>
  <si>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</si>
  <si>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</si>
  <si>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</si>
  <si>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</si>
  <si>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</si>
  <si>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</si>
  <si>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</si>
  <si>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</si>
  <si>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</si>
  <si>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</si>
  <si>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</si>
  <si>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</si>
  <si>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</si>
  <si>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</si>
  <si>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</si>
  <si>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</si>
  <si>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</si>
  <si>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</si>
  <si>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</si>
  <si>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</si>
  <si>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</si>
  <si>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</si>
  <si>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</si>
  <si>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</si>
  <si>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</si>
  <si>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</si>
  <si>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</si>
  <si>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</si>
  <si>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</si>
  <si>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</si>
  <si>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</si>
  <si>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</si>
  <si>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</si>
  <si>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</si>
  <si>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</si>
  <si>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</si>
  <si>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</si>
  <si>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</si>
  <si>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</si>
  <si>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</si>
  <si>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</si>
  <si>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</si>
  <si>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</si>
  <si>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</si>
  <si>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</si>
  <si>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</si>
  <si>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</si>
  <si>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</si>
  <si>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</si>
  <si>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</si>
  <si>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</si>
  <si>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</si>
  <si>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</si>
  <si>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</si>
  <si>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</si>
  <si>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</si>
  <si>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</si>
  <si>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</si>
  <si>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</si>
  <si>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</si>
  <si>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</si>
  <si>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</si>
  <si>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</si>
  <si>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</si>
  <si>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</si>
  <si>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</si>
  <si>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</si>
  <si>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</si>
  <si>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</si>
  <si>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</si>
  <si>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</si>
  <si>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</si>
  <si>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</si>
  <si>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</si>
  <si>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</si>
  <si>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</si>
  <si>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</si>
  <si>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</si>
  <si>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</si>
  <si>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</si>
  <si>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</si>
  <si>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</si>
  <si>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</si>
  <si>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</si>
  <si>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</si>
  <si>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</si>
  <si>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</si>
  <si>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</si>
  <si>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</si>
  <si>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</si>
  <si>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</si>
  <si>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</si>
  <si>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</si>
  <si>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</si>
  <si>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</si>
  <si>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</si>
  <si>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</si>
  <si>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</si>
  <si>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</si>
  <si>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</si>
  <si>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</si>
  <si>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</si>
  <si>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</si>
  <si>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</si>
  <si>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</si>
  <si>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</si>
  <si>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</si>
  <si>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</si>
  <si>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</si>
  <si>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</si>
  <si>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</si>
  <si>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</si>
  <si>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</si>
  <si>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</si>
  <si>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</si>
  <si>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</si>
  <si>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</si>
  <si>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</si>
  <si>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</si>
  <si>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</si>
  <si>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</si>
  <si>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</si>
  <si>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</si>
  <si>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</si>
  <si>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</si>
  <si>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</si>
  <si>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</si>
  <si>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</si>
  <si>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</si>
  <si>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</si>
  <si>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</si>
  <si>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</si>
  <si>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</si>
  <si>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</si>
  <si>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</si>
  <si>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</si>
  <si>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</si>
  <si>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</si>
  <si>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</si>
  <si>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</si>
  <si>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</si>
  <si>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</si>
  <si>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</si>
  <si>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</si>
  <si>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</si>
  <si>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</si>
  <si>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</si>
  <si>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</si>
  <si>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</si>
  <si>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</si>
  <si>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</si>
  <si>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</si>
  <si>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</si>
  <si>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</si>
  <si>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</si>
  <si>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</si>
  <si>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</si>
  <si>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</si>
  <si>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</si>
  <si>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</si>
  <si>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</si>
  <si>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</si>
  <si>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</si>
  <si>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</si>
  <si>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</si>
  <si>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</si>
  <si>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</si>
  <si>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</si>
  <si>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</si>
  <si>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</si>
  <si>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</si>
  <si>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</si>
  <si>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</si>
  <si>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</si>
  <si>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</si>
  <si>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</si>
  <si>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</si>
  <si>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</si>
  <si>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</si>
  <si>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</si>
  <si>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</si>
  <si>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</si>
  <si>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</si>
  <si>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</si>
  <si>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</si>
  <si>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</si>
  <si>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</si>
  <si>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</si>
  <si>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</si>
  <si>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</si>
  <si>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</si>
  <si>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</si>
  <si>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</si>
  <si>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</si>
  <si>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</si>
  <si>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</si>
  <si>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</si>
  <si>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</si>
  <si>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</si>
  <si>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</si>
  <si>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</si>
  <si>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</si>
  <si>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</si>
  <si>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</si>
  <si>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</si>
  <si>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</si>
  <si>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</si>
  <si>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</si>
  <si>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</si>
  <si>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</si>
  <si>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</si>
  <si>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</si>
  <si>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</si>
  <si>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</si>
  <si>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</si>
  <si>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</si>
  <si>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</si>
  <si>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</si>
  <si>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</si>
  <si>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</si>
  <si>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</si>
  <si>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</si>
  <si>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</si>
  <si>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</si>
  <si>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</si>
  <si>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</si>
  <si>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</si>
  <si>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</si>
  <si>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</si>
  <si>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</si>
  <si>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</si>
  <si>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</si>
  <si>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</si>
  <si>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</si>
  <si>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</si>
  <si>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</si>
  <si>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</si>
  <si>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</si>
  <si>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</si>
  <si>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</si>
  <si>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</si>
  <si>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</si>
  <si>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</si>
  <si>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</si>
  <si>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</si>
  <si>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</si>
  <si>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</si>
  <si>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</si>
  <si>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</si>
  <si>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</si>
  <si>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</si>
  <si>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</si>
  <si>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</si>
  <si>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</si>
  <si>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</si>
  <si>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</si>
  <si>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</si>
  <si>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</si>
  <si>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</si>
  <si>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</si>
  <si>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</si>
  <si>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</si>
  <si>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</si>
  <si>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</si>
  <si>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</si>
  <si>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</si>
  <si>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</si>
  <si>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</si>
  <si>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</si>
  <si>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</si>
  <si>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</si>
  <si>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</si>
  <si>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</si>
  <si>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</si>
  <si>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</si>
  <si>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</si>
  <si>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</si>
  <si>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</si>
  <si>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</si>
  <si>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</si>
  <si>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</si>
  <si>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</si>
  <si>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</si>
  <si>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</si>
  <si>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</si>
  <si>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</si>
  <si>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</si>
  <si>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</si>
  <si>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</si>
  <si>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</si>
  <si>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</si>
  <si>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</si>
  <si>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</si>
  <si>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</si>
  <si>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</si>
  <si>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</si>
  <si>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</si>
  <si>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</si>
  <si>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</si>
  <si>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</si>
  <si>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</si>
  <si>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</si>
  <si>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</si>
  <si>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</si>
  <si>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</si>
  <si>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</si>
  <si>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</si>
  <si>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</si>
  <si>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</si>
  <si>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</si>
  <si>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</si>
  <si>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</si>
  <si>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</si>
  <si>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</si>
  <si>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</si>
  <si>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</si>
  <si>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</si>
  <si>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</si>
  <si>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</si>
  <si>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</si>
  <si>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</si>
  <si>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</si>
  <si>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</si>
  <si>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</si>
  <si>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</si>
  <si>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</si>
  <si>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</si>
  <si>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</si>
  <si>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</si>
  <si>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</si>
  <si>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</si>
  <si>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</si>
  <si>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</si>
  <si>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</si>
  <si>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</si>
  <si>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</si>
  <si>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</si>
  <si>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</si>
  <si>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</si>
  <si>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</si>
  <si>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</si>
  <si>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</si>
  <si>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</si>
  <si>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</si>
  <si>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</si>
  <si>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</si>
  <si>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</si>
  <si>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</si>
  <si>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</si>
  <si>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</si>
  <si>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</si>
  <si>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</si>
  <si>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</si>
  <si>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</si>
  <si>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</si>
  <si>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</si>
  <si>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</si>
  <si>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</si>
  <si>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</si>
  <si>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</si>
  <si>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</si>
  <si>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</si>
  <si>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</si>
  <si>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</si>
  <si>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</si>
  <si>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</si>
  <si>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</si>
  <si>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</si>
  <si>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</si>
  <si>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</si>
  <si>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</si>
  <si>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</si>
  <si>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</si>
  <si>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</si>
  <si>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</si>
  <si>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</si>
  <si>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</si>
  <si>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</si>
  <si>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</si>
  <si>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</si>
  <si>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</si>
  <si>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</si>
  <si>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</si>
  <si>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</si>
  <si>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</si>
  <si>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</si>
  <si>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</si>
  <si>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</si>
  <si>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</si>
  <si>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</si>
  <si>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</si>
  <si>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</si>
  <si>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</si>
  <si>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</si>
  <si>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</si>
  <si>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</si>
  <si>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</si>
  <si>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</si>
  <si>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</si>
  <si>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</si>
  <si>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</si>
  <si>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</si>
  <si>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</si>
  <si>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</si>
  <si>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</si>
  <si>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</si>
  <si>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</si>
  <si>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</si>
  <si>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</si>
  <si>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</si>
  <si>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</si>
  <si>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</si>
  <si>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</si>
  <si>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</si>
  <si>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</si>
  <si>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</si>
  <si>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</si>
  <si>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</si>
  <si>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</si>
  <si>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</si>
  <si>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</si>
  <si>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</si>
  <si>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</si>
  <si>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</si>
  <si>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</si>
  <si>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</si>
  <si>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</si>
  <si>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</si>
  <si>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</si>
  <si>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</si>
  <si>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</si>
  <si>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</si>
  <si>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</si>
  <si>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</si>
  <si>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</si>
  <si>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</si>
  <si>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</si>
  <si>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</si>
  <si>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</si>
  <si>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</si>
  <si>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</si>
  <si>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</si>
  <si>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</si>
  <si>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</si>
  <si>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</si>
  <si>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</si>
  <si>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</si>
  <si>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</si>
  <si>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</si>
  <si>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</si>
  <si>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</si>
  <si>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</si>
  <si>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</si>
  <si>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</si>
  <si>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</si>
  <si>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</si>
  <si>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</si>
  <si>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</si>
  <si>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</si>
  <si>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</si>
  <si>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</si>
  <si>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</si>
  <si>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</si>
  <si>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</si>
  <si>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</si>
  <si>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</si>
  <si>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</si>
  <si>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</si>
  <si>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</si>
  <si>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</si>
  <si>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</si>
  <si>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</si>
  <si>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</si>
  <si>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</si>
  <si>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</si>
  <si>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</si>
  <si>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</si>
  <si>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</si>
  <si>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</si>
  <si>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</si>
  <si>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</si>
  <si>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</si>
  <si>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</si>
  <si>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</si>
  <si>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</si>
  <si>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</si>
  <si>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</si>
  <si>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</si>
  <si>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</si>
  <si>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</si>
  <si>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</si>
  <si>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</si>
  <si>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</si>
  <si>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</si>
  <si>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</si>
  <si>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</si>
  <si>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</si>
  <si>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</si>
  <si>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</si>
  <si>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</si>
  <si>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</si>
  <si>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</si>
  <si>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</si>
  <si>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</si>
  <si>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</si>
  <si>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</si>
  <si>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</si>
  <si>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</si>
  <si>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</si>
  <si>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</si>
  <si>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</si>
  <si>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</si>
  <si>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</si>
  <si>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</si>
  <si>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</si>
  <si>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</si>
  <si>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</si>
  <si>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</si>
  <si>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</si>
  <si>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</si>
  <si>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</si>
  <si>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</si>
  <si>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</si>
  <si>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</si>
  <si>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</si>
  <si>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</si>
  <si>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</si>
  <si>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</si>
  <si>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</si>
  <si>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</si>
  <si>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</si>
  <si>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</si>
  <si>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</si>
  <si>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</si>
  <si>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</si>
  <si>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</si>
  <si>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</si>
  <si>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</si>
  <si>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</si>
  <si>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</si>
  <si>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</si>
  <si>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</si>
  <si>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</si>
  <si>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</si>
  <si>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</si>
  <si>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</si>
  <si>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</si>
  <si>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</si>
  <si>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</si>
  <si>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</si>
  <si>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</si>
  <si>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</si>
  <si>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</si>
  <si>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</si>
  <si>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</si>
  <si>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</si>
  <si>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</si>
  <si>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</si>
  <si>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</si>
  <si>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</si>
  <si>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</si>
  <si>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</si>
  <si>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</si>
  <si>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</si>
  <si>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</si>
  <si>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</si>
  <si>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</si>
  <si>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</si>
  <si>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</si>
  <si>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</si>
  <si>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</si>
  <si>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</si>
  <si>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</si>
  <si>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</si>
  <si>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</si>
  <si>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</si>
  <si>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</si>
  <si>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</si>
  <si>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</si>
  <si>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</si>
  <si>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</si>
  <si>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</si>
  <si>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</si>
  <si>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</si>
  <si>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</si>
  <si>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</si>
  <si>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</si>
  <si>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</si>
  <si>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</si>
  <si>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</si>
  <si>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</si>
  <si>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</si>
  <si>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</si>
  <si>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</si>
  <si>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</si>
  <si>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</si>
  <si>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</si>
  <si>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</si>
  <si>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</si>
  <si>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</si>
  <si>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</si>
  <si>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</si>
  <si>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</si>
  <si>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</si>
  <si>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</si>
  <si>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</si>
  <si>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</si>
  <si>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</si>
  <si>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</si>
  <si>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</si>
  <si>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</si>
  <si>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</si>
  <si>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</si>
  <si>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</si>
  <si>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</si>
  <si>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</si>
  <si>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</si>
  <si>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</si>
  <si>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</si>
  <si>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</si>
  <si>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</si>
  <si>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</si>
  <si>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</si>
  <si>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</si>
  <si>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</si>
  <si>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</si>
  <si>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</si>
  <si>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</si>
  <si>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</si>
  <si>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</si>
  <si>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</si>
  <si>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</si>
  <si>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</si>
  <si>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</si>
  <si>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</si>
  <si>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</si>
  <si>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</si>
  <si>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</si>
  <si>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</si>
  <si>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</si>
  <si>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</si>
  <si>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</si>
  <si>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</si>
  <si>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</si>
  <si>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</si>
  <si>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</si>
  <si>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</si>
  <si>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</si>
  <si>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</si>
  <si>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</si>
  <si>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</si>
  <si>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</si>
  <si>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</si>
  <si>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</si>
  <si>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</si>
  <si>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</si>
  <si>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</si>
  <si>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</si>
  <si>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</si>
  <si>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</si>
  <si>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</si>
  <si>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</si>
  <si>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</si>
  <si>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</si>
  <si>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</si>
  <si>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</si>
  <si>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</si>
  <si>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</si>
  <si>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</si>
  <si>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</si>
  <si>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</si>
  <si>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</si>
  <si>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</si>
  <si>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</si>
  <si>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</si>
  <si>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</si>
  <si>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</si>
  <si>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</si>
  <si>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</si>
  <si>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</si>
  <si>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</si>
  <si>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</si>
  <si>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</si>
  <si>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</si>
  <si>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</si>
  <si>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</si>
  <si>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</si>
  <si>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</si>
  <si>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</si>
  <si>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</si>
  <si>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</si>
  <si>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</si>
  <si>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</si>
  <si>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</si>
  <si>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</si>
  <si>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</si>
  <si>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</si>
  <si>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</si>
  <si>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</si>
  <si>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</si>
  <si>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</si>
  <si>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</si>
  <si>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</si>
  <si>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</si>
  <si>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</si>
  <si>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</si>
  <si>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</si>
  <si>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</si>
  <si>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</si>
  <si>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</si>
  <si>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</si>
  <si>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</si>
  <si>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</si>
  <si>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</si>
  <si>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</si>
  <si>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</si>
  <si>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</si>
  <si>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</si>
  <si>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</si>
  <si>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</si>
  <si>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</si>
  <si>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</si>
  <si>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</si>
  <si>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</si>
  <si>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</si>
  <si>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</si>
  <si>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</si>
  <si>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</si>
  <si>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</si>
  <si>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</si>
  <si>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</si>
  <si>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</si>
  <si>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</si>
  <si>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</si>
  <si>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</si>
  <si>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</si>
  <si>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</si>
  <si>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</si>
  <si>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</si>
  <si>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</si>
  <si>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</si>
  <si>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</si>
  <si>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</si>
  <si>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</si>
  <si>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</si>
  <si>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</si>
  <si>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</si>
  <si>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</si>
  <si>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</si>
  <si>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</si>
  <si>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</si>
  <si>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</si>
  <si>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</si>
  <si>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</si>
  <si>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</si>
  <si>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</si>
  <si>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</si>
  <si>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</si>
  <si>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</si>
  <si>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</si>
  <si>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</si>
  <si>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</si>
  <si>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</si>
  <si>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</si>
  <si>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</si>
  <si>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</si>
  <si>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</si>
  <si>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</si>
  <si>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</si>
  <si>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</si>
  <si>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</si>
  <si>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</si>
  <si>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</si>
  <si>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</si>
  <si>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</si>
  <si>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</si>
  <si>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</si>
  <si>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</si>
  <si>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</si>
  <si>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</si>
  <si>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</si>
  <si>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</si>
  <si>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</si>
  <si>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</si>
  <si>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</si>
  <si>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</si>
  <si>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</si>
  <si>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</si>
  <si>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</si>
  <si>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</si>
  <si>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</si>
  <si>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</si>
  <si>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</si>
  <si>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</si>
  <si>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</si>
  <si>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</si>
  <si>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</si>
  <si>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</si>
  <si>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</si>
  <si>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</si>
  <si>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</si>
  <si>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</si>
  <si>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</si>
  <si>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</si>
  <si>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</si>
  <si>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</si>
  <si>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</si>
  <si>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</si>
  <si>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</si>
  <si>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</si>
  <si>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</si>
  <si>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</si>
  <si>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</si>
  <si>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</si>
  <si>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</si>
  <si>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</si>
  <si>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</si>
  <si>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</si>
  <si>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</si>
  <si>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</si>
  <si>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</si>
  <si>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</si>
  <si>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</si>
  <si>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</si>
  <si>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</si>
  <si>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</si>
  <si>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</si>
  <si>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</si>
  <si>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</si>
  <si>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</si>
  <si>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</si>
  <si>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</si>
  <si>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</si>
  <si>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</si>
  <si>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</si>
  <si>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</si>
  <si>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</si>
  <si>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</si>
  <si>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</si>
  <si>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</si>
  <si>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</si>
  <si>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</si>
  <si>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</si>
  <si>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</si>
  <si>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</si>
  <si>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</si>
  <si>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</si>
  <si>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</si>
  <si>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</si>
  <si>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</si>
  <si>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</si>
  <si>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</si>
  <si>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</si>
  <si>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</si>
  <si>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</si>
  <si>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</si>
  <si>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</si>
  <si>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</si>
  <si>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</si>
  <si>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</si>
  <si>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</si>
  <si>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</si>
  <si>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</si>
  <si>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</si>
  <si>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</si>
  <si>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</si>
  <si>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</si>
  <si>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</si>
  <si>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</si>
  <si>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</si>
  <si>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</si>
  <si>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</si>
  <si>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</si>
  <si>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</si>
  <si>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</si>
  <si>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</si>
  <si>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</si>
  <si>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</si>
  <si>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</si>
  <si>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</si>
  <si>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</si>
  <si>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</si>
  <si>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</si>
  <si>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</si>
  <si>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</si>
  <si>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</si>
  <si>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</si>
  <si>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</si>
  <si>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</si>
  <si>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</si>
  <si>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</si>
  <si>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</si>
  <si>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</si>
  <si>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</si>
  <si>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</si>
  <si>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</si>
  <si>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</si>
  <si>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</si>
  <si>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</si>
  <si>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</si>
  <si>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</si>
  <si>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</si>
  <si>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</si>
  <si>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</si>
  <si>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</si>
  <si>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</si>
  <si>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</si>
  <si>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</si>
  <si>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</si>
  <si>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</si>
  <si>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</si>
  <si>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</si>
  <si>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</si>
  <si>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</si>
  <si>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</si>
  <si>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</si>
  <si>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</si>
  <si>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</si>
  <si>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</si>
  <si>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</si>
  <si>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</si>
  <si>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</si>
  <si>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</si>
  <si>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</si>
  <si>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</si>
  <si>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</si>
  <si>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</si>
  <si>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</si>
  <si>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</si>
  <si>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</si>
  <si>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</si>
  <si>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</si>
  <si>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</si>
  <si>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</si>
  <si>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</si>
  <si>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</si>
  <si>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</si>
  <si>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</si>
  <si>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</si>
  <si>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</si>
  <si>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</si>
  <si>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</si>
  <si>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</si>
  <si>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</si>
  <si>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</si>
  <si>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</si>
  <si>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</si>
  <si>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</si>
  <si>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</si>
  <si>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</si>
  <si>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</si>
  <si>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</si>
  <si>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</si>
  <si>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</si>
  <si>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</si>
  <si>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</si>
  <si>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</si>
  <si>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</si>
  <si>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</si>
  <si>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</si>
  <si>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</si>
  <si>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</si>
  <si>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</si>
  <si>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</si>
  <si>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</si>
  <si>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</si>
  <si>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</si>
  <si>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</si>
  <si>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</si>
  <si>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</si>
  <si>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</si>
  <si>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</si>
  <si>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</si>
  <si>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</si>
  <si>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</si>
  <si>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</si>
  <si>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</si>
  <si>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</si>
  <si>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</si>
  <si>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</si>
  <si>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</si>
  <si>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</si>
  <si>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</si>
  <si>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</si>
  <si>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</si>
  <si>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</si>
  <si>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</si>
  <si>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</si>
  <si>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</si>
  <si>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</si>
  <si>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</si>
  <si>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</si>
  <si>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</si>
  <si>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</si>
  <si>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</si>
  <si>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</si>
  <si>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</si>
  <si>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</si>
  <si>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</si>
  <si>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</si>
  <si>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</si>
  <si>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</si>
  <si>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</si>
  <si>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</si>
  <si>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</si>
  <si>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</si>
  <si>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</si>
  <si>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</si>
  <si>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</si>
  <si>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</si>
  <si>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</si>
  <si>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</si>
  <si>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</si>
  <si>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</si>
  <si>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</si>
  <si>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</si>
  <si>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</si>
  <si>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</si>
  <si>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</si>
  <si>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</si>
  <si>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</si>
  <si>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</si>
  <si>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</si>
  <si>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</si>
  <si>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</si>
  <si>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</si>
  <si>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</si>
  <si>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</si>
  <si>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</si>
  <si>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</si>
  <si>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</si>
  <si>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</si>
  <si>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</si>
  <si>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</si>
  <si>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</si>
  <si>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</si>
  <si>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</si>
  <si>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</si>
  <si>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</si>
  <si>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</si>
  <si>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</si>
  <si>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</si>
  <si>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</si>
  <si>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</si>
  <si>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</si>
  <si>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</si>
  <si>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</si>
  <si>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</si>
  <si>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</si>
  <si>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</si>
  <si>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</si>
  <si>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</si>
  <si>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</si>
  <si>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</si>
  <si>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</si>
  <si>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</si>
  <si>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</si>
  <si>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</si>
  <si>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</si>
  <si>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</si>
  <si>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</si>
  <si>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</si>
  <si>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</si>
  <si>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</si>
  <si>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</si>
  <si>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</si>
  <si>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</si>
  <si>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</si>
  <si>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</si>
  <si>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</si>
  <si>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</si>
  <si>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</si>
  <si>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</si>
  <si>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</si>
  <si>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</si>
  <si>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</si>
  <si>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</si>
  <si>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</si>
  <si>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</si>
  <si>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</si>
  <si>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</si>
  <si>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</si>
  <si>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</si>
  <si>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</si>
  <si>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</si>
  <si>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</si>
  <si>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</si>
  <si>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</si>
  <si>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</si>
  <si>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</si>
  <si>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</si>
  <si>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</si>
  <si>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</si>
  <si>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</si>
  <si>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</si>
  <si>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</si>
  <si>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</si>
  <si>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</si>
  <si>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</si>
  <si>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</si>
  <si>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</si>
  <si>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</si>
  <si>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</si>
  <si>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</si>
  <si>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</si>
  <si>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</si>
  <si>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</si>
  <si>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</si>
  <si>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</si>
  <si>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</si>
  <si>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</si>
  <si>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</si>
  <si>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</si>
  <si>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</si>
  <si>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</si>
  <si>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</si>
  <si>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</si>
  <si>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</si>
  <si>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</si>
  <si>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</si>
  <si>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</si>
  <si>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</si>
  <si>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</si>
  <si>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</si>
  <si>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</si>
  <si>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</si>
  <si>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</si>
  <si>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</si>
  <si>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</si>
  <si>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</si>
  <si>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</si>
  <si>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</si>
  <si>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</si>
  <si>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</si>
  <si>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</si>
  <si>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</si>
  <si>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</si>
  <si>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</si>
  <si>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</si>
  <si>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</si>
  <si>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</si>
  <si>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</si>
  <si>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</si>
  <si>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</si>
  <si>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</si>
  <si>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</si>
  <si>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</si>
  <si>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</si>
  <si>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</si>
  <si>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</si>
  <si>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</si>
  <si>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</si>
  <si>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</si>
  <si>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</si>
  <si>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</si>
  <si>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</si>
  <si>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</si>
  <si>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</si>
  <si>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</si>
  <si>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</si>
  <si>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</si>
  <si>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</si>
  <si>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</si>
  <si>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</si>
  <si>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</si>
  <si>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</si>
  <si>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</si>
  <si>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</si>
  <si>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</si>
  <si>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</si>
  <si>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</si>
  <si>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</si>
  <si>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</si>
  <si>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</si>
  <si>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</si>
  <si>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</si>
  <si>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</si>
  <si>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</si>
  <si>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</si>
  <si>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</si>
  <si>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</si>
  <si>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</si>
  <si>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</si>
  <si>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</si>
  <si>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</si>
  <si>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</si>
  <si>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</si>
  <si>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</si>
  <si>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</si>
  <si>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</si>
  <si>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</si>
  <si>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</si>
  <si>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</si>
  <si>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</si>
  <si>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</si>
  <si>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</si>
  <si>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</si>
  <si>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</si>
  <si>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</si>
  <si>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</si>
  <si>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</si>
  <si>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</si>
  <si>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</si>
  <si>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</si>
  <si>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</si>
  <si>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</si>
  <si>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</si>
  <si>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</si>
  <si>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</si>
  <si>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</si>
  <si>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</si>
  <si>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</si>
  <si>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</si>
  <si>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</si>
  <si>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</si>
  <si>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</si>
  <si>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</si>
  <si>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</si>
  <si>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</si>
  <si>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</si>
  <si>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</si>
  <si>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</si>
  <si>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</si>
  <si>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</si>
  <si>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</si>
  <si>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</si>
  <si>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</si>
  <si>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</si>
  <si>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</si>
  <si>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</si>
  <si>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</si>
  <si>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</si>
  <si>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</si>
  <si>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</si>
  <si>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</si>
  <si>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</si>
  <si>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</si>
  <si>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</si>
  <si>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</si>
  <si>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</si>
  <si>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</si>
  <si>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</si>
  <si>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</si>
  <si>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</si>
  <si>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</si>
  <si>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</si>
  <si>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</si>
  <si>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</si>
  <si>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</si>
  <si>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</si>
  <si>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</si>
  <si>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</si>
  <si>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</si>
  <si>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</si>
  <si>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</si>
  <si>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</si>
  <si>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</si>
  <si>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</si>
  <si>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</si>
  <si>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</si>
  <si>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</si>
  <si>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</si>
  <si>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</si>
  <si>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</si>
  <si>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</si>
  <si>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</si>
  <si>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</si>
  <si>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</si>
  <si>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</si>
  <si>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</si>
  <si>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</si>
  <si>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</si>
  <si>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</si>
  <si>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</si>
  <si>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</si>
  <si>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</si>
  <si>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</si>
  <si>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</si>
  <si>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</si>
  <si>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</si>
  <si>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</si>
  <si>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</si>
  <si>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</si>
  <si>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</si>
  <si>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</si>
  <si>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</si>
  <si>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</si>
  <si>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</si>
  <si>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</si>
  <si>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</si>
  <si>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</si>
  <si>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</si>
  <si>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</si>
  <si>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</si>
  <si>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</si>
  <si>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</si>
  <si>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</si>
  <si>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</si>
  <si>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</si>
  <si>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</si>
  <si>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</si>
  <si>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</si>
  <si>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</si>
  <si>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</si>
  <si>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</si>
  <si>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</si>
  <si>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</si>
  <si>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</si>
  <si>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</si>
  <si>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</si>
  <si>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</si>
  <si>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</si>
  <si>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</si>
  <si>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</si>
  <si>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</si>
  <si>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</si>
  <si>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</si>
  <si>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</si>
  <si>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</si>
  <si>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</si>
  <si>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</si>
  <si>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</si>
  <si>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</si>
  <si>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</si>
  <si>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</si>
  <si>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</si>
  <si>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</si>
  <si>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</si>
  <si>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</si>
  <si>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</si>
  <si>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</si>
  <si>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</si>
  <si>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</si>
  <si>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</si>
  <si>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</si>
  <si>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</si>
  <si>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</si>
  <si>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</si>
  <si>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</si>
  <si>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</si>
  <si>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</si>
  <si>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</si>
  <si>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</si>
  <si>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</si>
  <si>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</si>
  <si>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</si>
  <si>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</si>
  <si>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</si>
  <si>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</si>
  <si>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</si>
  <si>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</si>
  <si>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</si>
  <si>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</si>
  <si>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</si>
  <si>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</si>
  <si>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</si>
  <si>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</si>
  <si>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</si>
  <si>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</si>
  <si>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</si>
  <si>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</si>
  <si>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</si>
  <si>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</si>
  <si>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</si>
  <si>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</si>
  <si>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</si>
  <si>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</si>
  <si>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</si>
  <si>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</si>
  <si>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</si>
  <si>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</si>
  <si>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</si>
  <si>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</si>
  <si>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</si>
  <si>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</si>
  <si>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</si>
  <si>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</si>
  <si>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</si>
  <si>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</si>
  <si>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</si>
  <si>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</si>
  <si>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</si>
  <si>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</si>
  <si>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</si>
  <si>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</si>
  <si>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</si>
  <si>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</si>
  <si>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</si>
  <si>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</si>
  <si>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</si>
  <si>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</si>
  <si>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</si>
  <si>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</si>
  <si>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</si>
  <si>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</si>
  <si>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</si>
  <si>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</si>
  <si>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</si>
  <si>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</si>
  <si>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</si>
  <si>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</si>
  <si>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</si>
  <si>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</si>
  <si>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</si>
  <si>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</si>
  <si>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</si>
  <si>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</si>
  <si>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</si>
  <si>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</si>
  <si>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</si>
  <si>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</si>
  <si>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</si>
  <si>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</si>
  <si>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</si>
  <si>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</si>
  <si>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</si>
  <si>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</si>
  <si>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</si>
  <si>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</si>
  <si>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</si>
  <si>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</si>
  <si>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</si>
  <si>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</si>
  <si>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</si>
  <si>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</si>
  <si>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</si>
  <si>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</si>
  <si>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</si>
  <si>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</si>
  <si>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</si>
  <si>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</si>
  <si>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</si>
  <si>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</si>
  <si>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</si>
  <si>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</si>
  <si>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</si>
  <si>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</si>
  <si>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</si>
  <si>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</si>
  <si>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</si>
  <si>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</si>
  <si>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</si>
  <si>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</si>
  <si>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</si>
  <si>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</si>
  <si>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</si>
  <si>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</si>
  <si>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</si>
  <si>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</si>
  <si>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</si>
  <si>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</si>
  <si>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</si>
  <si>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</si>
  <si>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</si>
  <si>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</si>
  <si>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</si>
  <si>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</si>
  <si>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</si>
  <si>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</si>
  <si>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</si>
  <si>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</si>
  <si>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</si>
  <si>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</si>
  <si>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</si>
  <si>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</si>
  <si>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</si>
  <si>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</si>
  <si>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</si>
  <si>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</si>
  <si>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</si>
  <si>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</si>
  <si>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</si>
  <si>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</si>
  <si>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</si>
  <si>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</si>
  <si>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</si>
  <si>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</si>
  <si>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</si>
  <si>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</si>
  <si>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</si>
  <si>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</si>
  <si>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</si>
  <si>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</si>
  <si>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</si>
  <si>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</si>
  <si>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</si>
  <si>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</si>
  <si>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</si>
  <si>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</si>
  <si>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</si>
  <si>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</si>
  <si>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</si>
  <si>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</si>
  <si>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</si>
  <si>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</si>
  <si>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</si>
  <si>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</si>
  <si>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</si>
  <si>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</si>
  <si>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</si>
  <si>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</si>
  <si>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</si>
  <si>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</si>
  <si>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</si>
  <si>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</si>
  <si>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</si>
  <si>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</si>
  <si>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</si>
  <si>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</si>
  <si>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</si>
  <si>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</si>
  <si>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</si>
  <si>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</si>
  <si>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</si>
  <si>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</si>
  <si>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</si>
  <si>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</si>
  <si>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</si>
  <si>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</si>
  <si>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</si>
  <si>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</si>
  <si>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</si>
  <si>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</si>
  <si>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</si>
  <si>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</si>
  <si>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</si>
  <si>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</si>
  <si>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</si>
  <si>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</si>
  <si>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</si>
  <si>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</si>
  <si>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</si>
  <si>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</si>
  <si>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</si>
  <si>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</si>
  <si>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</si>
  <si>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</si>
  <si>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</si>
  <si>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</si>
  <si>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</si>
  <si>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</si>
  <si>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</si>
  <si>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</si>
  <si>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</si>
  <si>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</si>
  <si>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</si>
  <si>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</si>
  <si>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</si>
  <si>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</si>
  <si>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</si>
  <si>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</si>
  <si>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</si>
  <si>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</si>
  <si>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</si>
  <si>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</si>
  <si>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</si>
  <si>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</si>
  <si>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</si>
  <si>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</si>
  <si>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</si>
  <si>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</si>
  <si>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</si>
  <si>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</si>
  <si>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</si>
  <si>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</si>
  <si>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</si>
  <si>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</si>
  <si>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</si>
  <si>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</si>
  <si>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</si>
  <si>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</si>
  <si>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</si>
  <si>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</si>
  <si>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</si>
  <si>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</si>
  <si>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</si>
  <si>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</si>
  <si>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</si>
  <si>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</si>
  <si>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</si>
  <si>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</si>
  <si>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</si>
  <si>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</si>
  <si>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</si>
  <si>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</si>
  <si>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</si>
  <si>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</si>
  <si>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</si>
  <si>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</si>
  <si>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</si>
  <si>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</si>
  <si>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</si>
  <si>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</si>
  <si>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</si>
  <si>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</si>
  <si>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</si>
  <si>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</si>
  <si>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</si>
  <si>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</si>
  <si>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</si>
  <si>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</si>
  <si>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</si>
  <si>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</si>
  <si>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</si>
  <si>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</si>
  <si>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</si>
  <si>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</si>
  <si>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</si>
  <si>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</si>
  <si>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</si>
  <si>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</si>
  <si>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</si>
  <si>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</si>
  <si>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</si>
  <si>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</si>
  <si>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</si>
  <si>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</si>
  <si>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</si>
  <si>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</si>
  <si>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</si>
  <si>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</si>
  <si>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</si>
  <si>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</si>
  <si>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</si>
  <si>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</si>
  <si>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</si>
  <si>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</si>
  <si>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</si>
  <si>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</si>
  <si>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</si>
  <si>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</si>
  <si>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</si>
  <si>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</si>
  <si>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</si>
  <si>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</si>
  <si>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</si>
  <si>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</si>
  <si>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</si>
  <si>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</si>
  <si>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</si>
  <si>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</si>
  <si>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</si>
  <si>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</si>
  <si>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</si>
  <si>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</si>
  <si>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</si>
  <si>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</si>
  <si>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</si>
  <si>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</si>
  <si>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</si>
  <si>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</si>
  <si>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</si>
  <si>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</si>
  <si>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</si>
  <si>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</si>
  <si>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</si>
  <si>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</si>
  <si>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</si>
  <si>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</si>
  <si>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</si>
  <si>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</si>
  <si>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</si>
  <si>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</si>
  <si>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</si>
  <si>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</si>
  <si>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</si>
  <si>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</si>
  <si>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</si>
  <si>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</si>
  <si>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</si>
  <si>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</si>
  <si>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</si>
  <si>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</si>
  <si>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</si>
  <si>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</si>
  <si>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</si>
  <si>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</si>
  <si>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</si>
  <si>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</si>
  <si>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</si>
  <si>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</si>
  <si>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</si>
  <si>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</si>
  <si>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</si>
  <si>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</si>
  <si>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</si>
  <si>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</si>
  <si>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</si>
  <si>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</si>
  <si>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</si>
  <si>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</si>
  <si>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</si>
  <si>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</si>
  <si>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</si>
  <si>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</si>
  <si>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</si>
  <si>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</si>
  <si>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</si>
  <si>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</si>
  <si>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</si>
  <si>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</si>
  <si>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</si>
  <si>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</si>
  <si>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</si>
  <si>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</si>
  <si>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</si>
  <si>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</si>
  <si>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</si>
  <si>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</si>
  <si>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</si>
  <si>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</si>
  <si>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</si>
  <si>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</si>
  <si>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</si>
  <si>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</si>
  <si>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</si>
  <si>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</si>
  <si>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</si>
  <si>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</si>
  <si>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</si>
  <si>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</si>
  <si>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</si>
  <si>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</si>
  <si>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</si>
  <si>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</si>
  <si>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</si>
  <si>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</si>
  <si>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</si>
  <si>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</si>
  <si>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</si>
  <si>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</si>
  <si>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</si>
  <si>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</si>
  <si>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</si>
  <si>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</si>
  <si>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</si>
  <si>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</si>
  <si>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</si>
  <si>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</si>
  <si>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</si>
  <si>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</si>
  <si>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</si>
  <si>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</si>
  <si>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</si>
  <si>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</si>
  <si>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</si>
  <si>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</si>
  <si>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</si>
  <si>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</si>
  <si>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</si>
  <si>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</si>
  <si>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</si>
  <si>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</si>
  <si>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</si>
  <si>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</si>
  <si>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</si>
  <si>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</si>
  <si>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</si>
  <si>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</si>
  <si>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</si>
  <si>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</si>
  <si>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</si>
  <si>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</si>
  <si>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</si>
  <si>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</si>
  <si>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</si>
  <si>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</si>
  <si>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</si>
  <si>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</si>
  <si>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</si>
  <si>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</si>
  <si>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</si>
  <si>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</si>
  <si>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</si>
  <si>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</si>
  <si>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</si>
  <si>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</si>
  <si>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</si>
  <si>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</si>
  <si>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</si>
  <si>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</si>
  <si>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</si>
  <si>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</si>
  <si>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</si>
  <si>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</si>
  <si>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</si>
  <si>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</si>
  <si>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</si>
  <si>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</si>
  <si>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</si>
  <si>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</si>
  <si>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</si>
  <si>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</si>
  <si>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</si>
  <si>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</si>
  <si>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</si>
  <si>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</si>
  <si>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</si>
  <si>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</si>
  <si>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</si>
  <si>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</si>
  <si>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</si>
  <si>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</si>
  <si>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</si>
  <si>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</si>
  <si>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</si>
  <si>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</si>
  <si>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</si>
  <si>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</si>
  <si>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</si>
  <si>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</si>
  <si>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</si>
  <si>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</si>
  <si>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</si>
  <si>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</si>
  <si>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</si>
  <si>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</si>
  <si>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</si>
  <si>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</si>
  <si>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</si>
  <si>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</si>
  <si>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</si>
  <si>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</si>
  <si>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</si>
  <si>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</si>
  <si>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</si>
  <si>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</si>
  <si>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</si>
  <si>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</si>
  <si>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</si>
  <si>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</si>
  <si>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</si>
  <si>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</si>
  <si>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</si>
  <si>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</si>
  <si>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</si>
  <si>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</si>
  <si>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</si>
  <si>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</si>
  <si>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</si>
  <si>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</si>
  <si>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</si>
  <si>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</si>
  <si>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</si>
  <si>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</si>
  <si>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</si>
  <si>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</si>
  <si>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</si>
  <si>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</si>
  <si>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</si>
  <si>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</si>
  <si>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</si>
  <si>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</si>
  <si>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</si>
  <si>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</si>
  <si>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</si>
  <si>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</si>
  <si>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</si>
  <si>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</si>
  <si>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</si>
  <si>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</si>
  <si>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</si>
  <si>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</si>
  <si>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</si>
  <si>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</si>
  <si>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</si>
  <si>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</si>
  <si>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</si>
  <si>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</si>
  <si>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</si>
  <si>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</si>
  <si>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</si>
  <si>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</si>
  <si>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</si>
  <si>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</si>
  <si>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</si>
  <si>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</si>
  <si>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</si>
  <si>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</si>
  <si>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</si>
  <si>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</si>
  <si>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</si>
  <si>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</si>
  <si>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</si>
  <si>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</si>
  <si>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</si>
  <si>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</si>
  <si>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</si>
  <si>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</si>
  <si>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</si>
  <si>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</si>
  <si>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</si>
  <si>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</si>
  <si>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</si>
  <si>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</si>
  <si>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</si>
  <si>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</si>
  <si>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</si>
  <si>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</si>
  <si>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</si>
  <si>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</si>
  <si>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</si>
  <si>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</si>
  <si>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</si>
  <si>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</si>
  <si>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</si>
  <si>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</si>
  <si>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</si>
  <si>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</si>
  <si>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</si>
  <si>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</si>
  <si>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</si>
  <si>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</si>
  <si>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</si>
  <si>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</si>
  <si>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</si>
  <si>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</si>
  <si>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</si>
  <si>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</si>
  <si>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</si>
  <si>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</si>
  <si>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</si>
  <si>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</si>
  <si>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</si>
  <si>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</si>
  <si>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</si>
  <si>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</si>
  <si>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</si>
  <si>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</si>
  <si>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</si>
  <si>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</si>
  <si>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</si>
  <si>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</si>
  <si>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</si>
  <si>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</si>
  <si>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</si>
  <si>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</si>
  <si>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</si>
  <si>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</si>
  <si>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</si>
  <si>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</si>
  <si>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</si>
  <si>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</si>
  <si>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</si>
  <si>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</si>
  <si>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</si>
  <si>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</si>
  <si>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</si>
  <si>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</si>
  <si>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</si>
  <si>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</si>
  <si>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</si>
  <si>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</si>
  <si>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</si>
  <si>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</si>
  <si>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</si>
  <si>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</si>
  <si>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</si>
  <si>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</si>
  <si>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</si>
  <si>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</si>
  <si>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</si>
  <si>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</si>
  <si>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</si>
  <si>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</si>
  <si>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</si>
  <si>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</si>
  <si>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</si>
  <si>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</si>
  <si>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</si>
  <si>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</si>
  <si>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</si>
  <si>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</si>
  <si>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</si>
  <si>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</si>
  <si>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</si>
  <si>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</si>
  <si>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</si>
  <si>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</si>
  <si>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</si>
  <si>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</si>
  <si>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</si>
  <si>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</si>
  <si>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</si>
  <si>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</si>
  <si>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</si>
  <si>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</si>
  <si>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</si>
  <si>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</si>
  <si>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</si>
  <si>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</si>
  <si>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</si>
  <si>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</si>
  <si>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</si>
  <si>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</si>
  <si>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</si>
  <si>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</si>
  <si>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</si>
  <si>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</si>
  <si>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</si>
  <si>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</si>
  <si>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</si>
  <si>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</si>
  <si>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</si>
  <si>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</si>
  <si>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</si>
  <si>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</si>
  <si>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</si>
  <si>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</si>
  <si>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</si>
  <si>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</si>
  <si>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</si>
  <si>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</si>
  <si>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</si>
  <si>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</si>
  <si>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</si>
  <si>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</si>
  <si>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</si>
  <si>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</si>
  <si>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</si>
  <si>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</si>
  <si>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</si>
  <si>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</si>
  <si>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</si>
  <si>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</si>
  <si>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</si>
  <si>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</si>
  <si>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</si>
  <si>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</si>
  <si>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</si>
  <si>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</si>
  <si>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</si>
  <si>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</si>
  <si>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</si>
  <si>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</si>
  <si>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</si>
  <si>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</si>
  <si>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</si>
  <si>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</si>
  <si>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</si>
  <si>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</si>
  <si>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</si>
  <si>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</si>
  <si>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</si>
  <si>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</si>
  <si>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</si>
  <si>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</si>
  <si>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</si>
  <si>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</si>
  <si>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</si>
  <si>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</si>
  <si>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</si>
  <si>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</si>
  <si>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</si>
  <si>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</si>
  <si>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</si>
  <si>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</si>
  <si>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</si>
  <si>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</si>
  <si>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</si>
  <si>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</si>
  <si>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</si>
  <si>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</si>
  <si>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</si>
  <si>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</si>
  <si>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</si>
  <si>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</si>
  <si>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</si>
  <si>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</si>
  <si>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</si>
  <si>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</si>
  <si>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</si>
  <si>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</si>
  <si>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</si>
  <si>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</si>
  <si>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</si>
  <si>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</si>
  <si>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</si>
  <si>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</si>
  <si>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</si>
  <si>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</si>
  <si>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</si>
  <si>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</si>
  <si>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</si>
  <si>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</si>
  <si>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</si>
  <si>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</si>
  <si>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</si>
  <si>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</si>
  <si>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</si>
  <si>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</si>
  <si>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</si>
  <si>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</si>
  <si>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</si>
  <si>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</si>
  <si>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</si>
  <si>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</si>
  <si>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</si>
  <si>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</si>
  <si>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</si>
  <si>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</si>
  <si>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</si>
  <si>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</si>
  <si>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</si>
  <si>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</si>
  <si>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</si>
  <si>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</si>
  <si>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</si>
  <si>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</si>
  <si>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</si>
  <si>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</si>
  <si>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</si>
  <si>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</si>
  <si>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</si>
  <si>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</si>
  <si>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</si>
  <si>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</si>
  <si>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</si>
  <si>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</si>
  <si>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</si>
  <si>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</si>
  <si>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</si>
  <si>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</si>
  <si>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</si>
  <si>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</si>
  <si>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</si>
  <si>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</si>
  <si>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</si>
  <si>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</si>
  <si>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</si>
  <si>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</si>
  <si>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</si>
  <si>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</si>
  <si>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</si>
  <si>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</si>
  <si>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</si>
  <si>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</si>
  <si>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</si>
  <si>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</si>
  <si>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</si>
  <si>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</si>
  <si>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</si>
  <si>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</si>
  <si>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</si>
  <si>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</si>
  <si>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</si>
  <si>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</si>
  <si>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</si>
  <si>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</si>
  <si>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</si>
  <si>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</si>
  <si>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</si>
  <si>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</si>
  <si>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</si>
  <si>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</si>
  <si>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</si>
  <si>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</si>
  <si>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</si>
  <si>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</si>
  <si>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</si>
  <si>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</si>
  <si>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</si>
  <si>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</si>
  <si>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</si>
  <si>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</si>
  <si>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</si>
  <si>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</si>
  <si>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</si>
  <si>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</si>
  <si>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</si>
  <si>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</si>
  <si>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</si>
  <si>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</si>
  <si>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</si>
  <si>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</si>
  <si>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</si>
  <si>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</si>
  <si>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</si>
  <si>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</si>
  <si>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</si>
  <si>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</si>
  <si>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</si>
  <si>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</si>
  <si>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</si>
  <si>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</si>
  <si>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</si>
  <si>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</si>
  <si>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</si>
  <si>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</si>
  <si>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</si>
  <si>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</si>
  <si>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</si>
  <si>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</si>
  <si>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</si>
  <si>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</si>
  <si>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</si>
  <si>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</si>
  <si>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</si>
  <si>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</si>
  <si>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</si>
  <si>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</si>
  <si>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</si>
  <si>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</si>
  <si>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</si>
  <si>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</si>
  <si>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</si>
  <si>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</si>
  <si>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</si>
  <si>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</si>
  <si>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</si>
  <si>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</si>
  <si>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</si>
  <si>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</si>
  <si>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</si>
  <si>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</si>
  <si>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</si>
  <si>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</si>
  <si>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</si>
  <si>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</si>
  <si>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</si>
  <si>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</si>
  <si>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</si>
  <si>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</si>
  <si>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</si>
  <si>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</si>
  <si>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</si>
  <si>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</si>
  <si>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</si>
  <si>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</si>
  <si>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</si>
  <si>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</si>
  <si>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</si>
  <si>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</si>
  <si>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</si>
  <si>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</si>
  <si>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</si>
  <si>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</si>
  <si>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</si>
  <si>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</si>
  <si>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</si>
  <si>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</si>
  <si>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</si>
  <si>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</si>
  <si>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</si>
  <si>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</si>
  <si>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</si>
  <si>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</si>
  <si>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</si>
  <si>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</si>
  <si>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</si>
  <si>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</si>
  <si>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</si>
  <si>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</si>
  <si>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</si>
  <si>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</si>
  <si>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</si>
  <si>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</si>
  <si>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</si>
  <si>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</si>
  <si>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</si>
  <si>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</si>
  <si>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</si>
  <si>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</si>
  <si>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</si>
  <si>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</si>
  <si>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</si>
  <si>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</si>
  <si>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</si>
  <si>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</si>
  <si>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</si>
  <si>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</si>
  <si>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</si>
  <si>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</si>
  <si>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</si>
  <si>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</si>
  <si>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</si>
  <si>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</si>
  <si>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</si>
  <si>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</si>
  <si>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</si>
  <si>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</si>
  <si>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</si>
  <si>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</si>
  <si>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</si>
  <si>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</si>
  <si>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</si>
  <si>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</si>
  <si>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</si>
  <si>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</si>
  <si>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</si>
  <si>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</si>
  <si>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</si>
  <si>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</si>
  <si>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</si>
  <si>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</si>
  <si>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</si>
  <si>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</si>
  <si>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</si>
  <si>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</si>
  <si>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</si>
  <si>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</si>
  <si>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</si>
  <si>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</si>
  <si>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</si>
  <si>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</si>
  <si>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</si>
  <si>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</si>
  <si>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</si>
  <si>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</si>
  <si>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</si>
  <si>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</si>
  <si>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</si>
  <si>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</si>
  <si>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</si>
  <si>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</si>
  <si>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</si>
  <si>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</si>
  <si>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</si>
  <si>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</si>
  <si>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</si>
  <si>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</si>
  <si>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</si>
  <si>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</si>
  <si>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</si>
  <si>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</si>
  <si>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</si>
  <si>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</si>
  <si>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</si>
  <si>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</si>
  <si>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</si>
  <si>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</si>
  <si>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</si>
  <si>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</si>
  <si>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</si>
  <si>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</si>
  <si>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</si>
  <si>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</si>
  <si>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</si>
  <si>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</si>
  <si>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</si>
  <si>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</si>
  <si>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</si>
  <si>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</si>
  <si>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</si>
  <si>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</si>
  <si>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</si>
  <si>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</si>
  <si>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</si>
  <si>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</si>
  <si>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</si>
  <si>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</si>
  <si>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</si>
  <si>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</si>
  <si>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</si>
  <si>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</si>
  <si>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</si>
  <si>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</si>
  <si>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</si>
  <si>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</si>
  <si>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</si>
  <si>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</si>
  <si>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</si>
  <si>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</si>
  <si>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</si>
  <si>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</si>
  <si>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</si>
  <si>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</si>
  <si>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</si>
  <si>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</si>
  <si>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</si>
  <si>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</si>
  <si>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</si>
  <si>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</si>
  <si>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</si>
  <si>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</si>
  <si>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</si>
  <si>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</si>
  <si>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</si>
  <si>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</si>
  <si>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</si>
  <si>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</si>
  <si>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</si>
  <si>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</si>
  <si>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</si>
  <si>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</si>
  <si>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</si>
  <si>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</si>
  <si>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</si>
  <si>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</si>
  <si>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</si>
  <si>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</si>
  <si>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</si>
  <si>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</si>
  <si>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</si>
  <si>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</si>
  <si>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</si>
  <si>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</si>
  <si>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</si>
  <si>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</si>
  <si>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</si>
  <si>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</si>
  <si>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</si>
  <si>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</si>
  <si>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</si>
  <si>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</si>
  <si>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</si>
  <si>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</si>
  <si>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</si>
  <si>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</si>
  <si>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</si>
  <si>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</si>
  <si>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</si>
  <si>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</si>
  <si>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</si>
  <si>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</si>
  <si>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</si>
  <si>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</si>
  <si>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</si>
  <si>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</si>
  <si>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</si>
  <si>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</si>
  <si>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</si>
  <si>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</si>
  <si>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</si>
  <si>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</si>
  <si>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</si>
  <si>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</si>
  <si>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</si>
  <si>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</si>
  <si>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</si>
  <si>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</si>
  <si>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</si>
  <si>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</si>
  <si>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</si>
  <si>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</si>
  <si>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</si>
  <si>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</si>
  <si>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</si>
  <si>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</si>
  <si>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</si>
  <si>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</si>
  <si>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</si>
  <si>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</si>
  <si>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</si>
  <si>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</si>
  <si>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</si>
  <si>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</si>
  <si>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</si>
  <si>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</si>
  <si>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</si>
  <si>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</si>
  <si>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</si>
  <si>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</si>
  <si>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</si>
  <si>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</si>
  <si>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</si>
  <si>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</si>
  <si>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</si>
  <si>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</si>
  <si>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</si>
  <si>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</si>
  <si>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</si>
  <si>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</si>
  <si>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</si>
  <si>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</si>
  <si>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</si>
  <si>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</si>
  <si>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</si>
  <si>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</si>
  <si>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</si>
  <si>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</si>
  <si>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</si>
  <si>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</si>
  <si>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</si>
  <si>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</si>
  <si>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</si>
  <si>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</si>
  <si>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</si>
  <si>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</si>
  <si>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</si>
  <si>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</si>
  <si>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</si>
  <si>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</si>
  <si>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</si>
  <si>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</si>
  <si>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</si>
  <si>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</si>
  <si>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</si>
  <si>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</si>
  <si>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</si>
  <si>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</si>
  <si>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</si>
  <si>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</si>
  <si>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</si>
  <si>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</si>
  <si>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</si>
  <si>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</si>
  <si>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</si>
  <si>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</si>
  <si>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</si>
  <si>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</si>
  <si>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</si>
  <si>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</si>
  <si>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</si>
  <si>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</si>
  <si>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</si>
  <si>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</si>
  <si>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</si>
  <si>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</si>
  <si>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</si>
  <si>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</si>
  <si>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</si>
  <si>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</si>
  <si>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</si>
  <si>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</si>
  <si>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</si>
  <si>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</si>
  <si>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</si>
  <si>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</si>
  <si>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</si>
  <si>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</si>
  <si>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</si>
  <si>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</si>
  <si>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</si>
  <si>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</si>
  <si>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</si>
  <si>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</si>
  <si>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</si>
  <si>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</si>
  <si>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</si>
  <si>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</si>
  <si>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</si>
  <si>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</si>
  <si>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</si>
  <si>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</si>
  <si>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</si>
  <si>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</si>
  <si>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</si>
  <si>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</si>
  <si>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</si>
  <si>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</si>
  <si>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</si>
  <si>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</si>
  <si>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</si>
  <si>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</si>
  <si>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</si>
  <si>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</si>
  <si>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</si>
  <si>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</si>
  <si>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</si>
  <si>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</si>
  <si>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</si>
  <si>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</si>
  <si>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</si>
  <si>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</si>
  <si>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</si>
  <si>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</si>
  <si>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</si>
  <si>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</si>
  <si>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</si>
  <si>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</si>
  <si>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</si>
  <si>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</si>
  <si>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</si>
  <si>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</si>
  <si>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</si>
  <si>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</si>
  <si>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</si>
  <si>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</si>
  <si>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</si>
  <si>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</si>
  <si>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</si>
  <si>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</si>
  <si>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</si>
  <si>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</si>
  <si>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</si>
  <si>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</si>
  <si>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</si>
  <si>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</si>
  <si>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</si>
  <si>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</si>
  <si>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</si>
  <si>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</si>
  <si>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</si>
  <si>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</si>
  <si>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</si>
  <si>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</si>
  <si>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</si>
  <si>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</si>
  <si>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</si>
  <si>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</si>
  <si>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</si>
  <si>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</si>
  <si>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</si>
  <si>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</si>
  <si>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</si>
  <si>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</si>
  <si>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</si>
  <si>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</si>
  <si>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</si>
  <si>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</si>
  <si>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</si>
  <si>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</si>
  <si>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</si>
  <si>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</si>
  <si>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</si>
  <si>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</si>
  <si>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</si>
  <si>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</si>
  <si>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</si>
  <si>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</si>
  <si>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</si>
  <si>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</si>
  <si>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</si>
  <si>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</si>
  <si>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</si>
  <si>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</si>
  <si>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</si>
  <si>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</si>
  <si>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</si>
  <si>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</si>
  <si>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</si>
  <si>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</si>
  <si>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</si>
  <si>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</si>
  <si>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</si>
  <si>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</si>
  <si>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</si>
  <si>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</si>
  <si>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</si>
  <si>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</si>
  <si>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</si>
  <si>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</si>
  <si>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</si>
  <si>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</si>
  <si>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</si>
  <si>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</si>
  <si>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</si>
  <si>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</si>
  <si>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</si>
  <si>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</si>
  <si>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</si>
  <si>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</si>
  <si>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</si>
  <si>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</si>
  <si>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</si>
  <si>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</si>
  <si>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</si>
  <si>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</si>
  <si>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</si>
  <si>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</si>
  <si>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</si>
  <si>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</si>
  <si>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</si>
  <si>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</si>
  <si>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</si>
  <si>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</si>
  <si>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</si>
  <si>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</si>
  <si>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</si>
  <si>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</si>
  <si>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</si>
  <si>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</si>
  <si>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</si>
  <si>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</si>
  <si>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</si>
  <si>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</si>
  <si>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</si>
  <si>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</si>
  <si>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</si>
  <si>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</si>
  <si>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</si>
  <si>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</si>
  <si>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</si>
  <si>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</si>
  <si>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</si>
  <si>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</si>
  <si>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</si>
  <si>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</si>
  <si>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</si>
  <si>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</si>
  <si>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</si>
  <si>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</si>
  <si>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</si>
  <si>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</si>
  <si>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</si>
  <si>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</si>
  <si>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</si>
  <si>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</si>
  <si>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</si>
  <si>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</si>
  <si>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</si>
  <si>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</si>
  <si>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</si>
  <si>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</si>
  <si>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</si>
  <si>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</si>
  <si>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</si>
  <si>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</si>
  <si>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</si>
  <si>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</si>
  <si>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</si>
  <si>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</si>
  <si>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</si>
  <si>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</si>
  <si>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</si>
  <si>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</si>
  <si>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</si>
  <si>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</si>
  <si>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</si>
  <si>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</si>
  <si>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</si>
  <si>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</si>
  <si>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</si>
  <si>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</si>
  <si>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</si>
  <si>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</si>
  <si>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</si>
  <si>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</si>
  <si>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</si>
  <si>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</si>
  <si>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</si>
  <si>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</si>
  <si>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</si>
  <si>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</si>
  <si>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</si>
  <si>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</si>
  <si>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</si>
  <si>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</si>
  <si>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</si>
  <si>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</si>
  <si>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</si>
  <si>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</si>
  <si>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</si>
  <si>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</si>
  <si>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</si>
  <si>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</si>
  <si>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</si>
  <si>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</si>
  <si>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</si>
  <si>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</si>
  <si>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</si>
  <si>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</si>
  <si>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</si>
  <si>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</si>
  <si>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</si>
  <si>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</si>
  <si>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</si>
  <si>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</si>
  <si>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</si>
  <si>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</si>
  <si>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</si>
  <si>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</si>
  <si>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</si>
  <si>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</si>
  <si>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</si>
  <si>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</si>
  <si>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</si>
  <si>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</si>
  <si>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</si>
  <si>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</si>
  <si>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</si>
  <si>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</si>
  <si>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</si>
  <si>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</si>
  <si>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</si>
  <si>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</si>
  <si>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</si>
  <si>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</si>
  <si>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</si>
  <si>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</si>
  <si>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</si>
  <si>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</si>
  <si>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</si>
  <si>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</si>
  <si>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</si>
  <si>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</si>
  <si>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</si>
  <si>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</si>
  <si>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</si>
  <si>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</si>
  <si>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</si>
  <si>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</si>
  <si>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</si>
  <si>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</si>
  <si>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</si>
  <si>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</si>
  <si>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</si>
  <si>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</si>
  <si>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</si>
  <si>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</si>
  <si>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</si>
  <si>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</si>
  <si>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</si>
  <si>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</si>
  <si>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</si>
  <si>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</si>
  <si>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</si>
  <si>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</si>
  <si>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</si>
  <si>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</si>
  <si>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</si>
  <si>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</si>
  <si>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</si>
  <si>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</si>
  <si>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</si>
  <si>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</si>
  <si>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</si>
  <si>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</si>
  <si>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</si>
  <si>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</si>
  <si>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</si>
  <si>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</si>
  <si>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</si>
  <si>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</si>
  <si>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</si>
  <si>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</si>
  <si>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</si>
  <si>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</si>
  <si>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</si>
  <si>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</si>
  <si>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</si>
  <si>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</si>
  <si>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</si>
  <si>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</si>
  <si>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</si>
  <si>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</si>
  <si>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</si>
  <si>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</si>
  <si>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</si>
  <si>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</si>
  <si>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</si>
  <si>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</si>
  <si>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</si>
  <si>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</si>
  <si>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</si>
  <si>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</si>
  <si>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</si>
  <si>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</si>
  <si>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</si>
  <si>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</si>
  <si>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</si>
  <si>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</si>
  <si>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</si>
  <si>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</si>
  <si>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</si>
  <si>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</si>
  <si>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</si>
  <si>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</si>
  <si>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</si>
  <si>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</si>
  <si>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</si>
  <si>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</si>
  <si>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</si>
  <si>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</si>
  <si>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</si>
  <si>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</si>
  <si>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</si>
  <si>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</si>
  <si>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</si>
  <si>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</si>
  <si>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</si>
  <si>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</si>
  <si>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</si>
  <si>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</si>
  <si>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</si>
  <si>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</si>
  <si>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</si>
  <si>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</si>
  <si>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</si>
  <si>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</si>
  <si>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</si>
  <si>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</si>
  <si>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</si>
  <si>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</si>
  <si>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</si>
  <si>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</si>
  <si>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</si>
  <si>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</si>
  <si>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</si>
  <si>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</si>
  <si>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</si>
  <si>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</si>
  <si>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</si>
  <si>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</si>
  <si>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</si>
  <si>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</si>
  <si>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</si>
  <si>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</si>
  <si>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</si>
  <si>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</si>
  <si>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</si>
  <si>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</si>
  <si>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</si>
  <si>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</si>
  <si>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</si>
  <si>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</si>
  <si>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</si>
  <si>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</si>
  <si>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</si>
  <si>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</si>
  <si>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</si>
  <si>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</si>
  <si>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</si>
  <si>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</si>
  <si>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</si>
  <si>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</si>
  <si>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</si>
  <si>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</si>
  <si>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</si>
  <si>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</si>
  <si>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</si>
  <si>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</si>
  <si>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</si>
  <si>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</si>
  <si>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</si>
  <si>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</si>
  <si>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</si>
  <si>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</si>
  <si>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</si>
  <si>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</si>
  <si>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</si>
  <si>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</si>
  <si>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</si>
  <si>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</si>
  <si>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</si>
  <si>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</si>
  <si>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</si>
  <si>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</si>
  <si>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</si>
  <si>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</si>
  <si>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</si>
  <si>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</si>
  <si>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</si>
  <si>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</si>
  <si>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</si>
  <si>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</si>
  <si>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</si>
  <si>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</si>
  <si>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</si>
  <si>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</si>
  <si>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</si>
  <si>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</si>
  <si>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</si>
  <si>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</si>
  <si>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</si>
  <si>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</si>
  <si>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</si>
  <si>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</si>
  <si>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</si>
  <si>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</si>
  <si>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</si>
  <si>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</si>
  <si>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</si>
  <si>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</si>
  <si>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</si>
  <si>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</si>
  <si>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</si>
  <si>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</si>
  <si>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</si>
  <si>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</si>
  <si>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</si>
  <si>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</si>
  <si>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</si>
  <si>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</si>
  <si>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</si>
  <si>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</si>
  <si>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</si>
  <si>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</si>
  <si>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</si>
  <si>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</si>
  <si>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</si>
  <si>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</si>
  <si>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</si>
  <si>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</si>
  <si>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</si>
  <si>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</si>
  <si>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</si>
  <si>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</si>
  <si>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</si>
  <si>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</si>
  <si>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</si>
  <si>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</si>
  <si>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</si>
  <si>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</si>
  <si>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</si>
  <si>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</si>
  <si>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</si>
  <si>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</si>
  <si>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</si>
  <si>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</si>
  <si>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</si>
  <si>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</si>
  <si>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</si>
  <si>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</si>
  <si>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</si>
  <si>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</si>
  <si>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</si>
  <si>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</si>
  <si>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</si>
  <si>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</si>
  <si>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</si>
  <si>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</si>
  <si>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</si>
  <si>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</si>
  <si>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</si>
  <si>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</si>
  <si>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</si>
  <si>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</si>
  <si>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</si>
  <si>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</si>
  <si>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</si>
  <si>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</si>
  <si>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</si>
  <si>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</si>
  <si>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</si>
  <si>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</si>
  <si>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</si>
  <si>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</si>
  <si>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</si>
  <si>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</si>
  <si>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</si>
  <si>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</si>
  <si>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</si>
  <si>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</si>
  <si>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</si>
  <si>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</si>
  <si>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</si>
  <si>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</si>
  <si>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</si>
  <si>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</si>
  <si>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</si>
  <si>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</si>
  <si>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</si>
  <si>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</si>
  <si>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</si>
  <si>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</si>
  <si>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</si>
  <si>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</si>
  <si>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</si>
  <si>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</si>
  <si>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</si>
  <si>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</si>
  <si>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</si>
  <si>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</si>
  <si>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</si>
  <si>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</si>
  <si>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</si>
  <si>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</si>
  <si>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</si>
  <si>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</si>
  <si>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</si>
  <si>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</si>
  <si>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</si>
  <si>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</si>
  <si>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</si>
  <si>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</si>
  <si>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</si>
  <si>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</si>
  <si>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</si>
  <si>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</si>
  <si>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</si>
  <si>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</si>
  <si>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</si>
  <si>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</si>
  <si>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</si>
  <si>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</si>
  <si>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</si>
  <si>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</si>
  <si>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</si>
  <si>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</si>
  <si>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</si>
  <si>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</si>
  <si>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</si>
  <si>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</si>
  <si>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</si>
  <si>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</si>
  <si>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</si>
  <si>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</si>
  <si>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</si>
  <si>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</si>
  <si>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</si>
  <si>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</si>
  <si>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</si>
  <si>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</si>
  <si>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</si>
  <si>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</si>
  <si>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</si>
  <si>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</si>
  <si>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</si>
  <si>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</si>
  <si>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</si>
  <si>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</si>
  <si>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</si>
  <si>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</si>
  <si>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</si>
  <si>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</si>
  <si>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</si>
  <si>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</si>
  <si>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</si>
  <si>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</si>
  <si>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</si>
  <si>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</si>
  <si>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</si>
  <si>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</si>
  <si>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</si>
  <si>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</si>
  <si>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</si>
  <si>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</si>
  <si>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</si>
  <si>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</si>
  <si>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</si>
  <si>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</si>
  <si>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</si>
  <si>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</si>
  <si>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</si>
  <si>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</si>
  <si>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</si>
  <si>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</si>
  <si>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</si>
  <si>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</si>
  <si>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</si>
  <si>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</si>
  <si>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</si>
  <si>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</si>
  <si>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</si>
  <si>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</si>
  <si>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</si>
  <si>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</si>
  <si>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</si>
  <si>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</si>
  <si>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</si>
  <si>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</si>
  <si>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</si>
  <si>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</si>
  <si>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</si>
  <si>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</si>
  <si>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</si>
  <si>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</si>
  <si>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</si>
  <si>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</si>
  <si>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</si>
  <si>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</si>
  <si>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</si>
  <si>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</si>
  <si>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</si>
  <si>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</si>
  <si>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</si>
  <si>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</si>
  <si>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</si>
  <si>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</si>
  <si>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</si>
  <si>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</si>
  <si>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</si>
  <si>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</si>
  <si>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</si>
  <si>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</si>
  <si>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</si>
  <si>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</si>
  <si>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</si>
  <si>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</si>
  <si>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</si>
  <si>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</si>
  <si>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</si>
  <si>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</si>
  <si>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</si>
  <si>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</si>
  <si>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</si>
  <si>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</si>
  <si>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</si>
  <si>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</si>
  <si>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</si>
  <si>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</si>
  <si>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</si>
  <si>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</si>
  <si>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</si>
  <si>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</si>
  <si>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</si>
  <si>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</si>
  <si>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</si>
  <si>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</si>
  <si>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</si>
  <si>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</si>
  <si>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</si>
  <si>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</si>
  <si>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</si>
  <si>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</si>
  <si>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</si>
  <si>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</si>
  <si>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</si>
  <si>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</si>
  <si>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</si>
  <si>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</si>
  <si>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</si>
  <si>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</si>
  <si>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</si>
  <si>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</si>
  <si>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</si>
  <si>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</si>
  <si>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</si>
  <si>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</si>
  <si>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</si>
  <si>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</si>
  <si>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</si>
  <si>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</si>
  <si>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</si>
  <si>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</si>
  <si>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</si>
  <si>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</si>
  <si>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</si>
  <si>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</si>
  <si>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</si>
  <si>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</si>
  <si>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</si>
  <si>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</si>
  <si>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</si>
  <si>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</si>
  <si>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</si>
  <si>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</si>
  <si>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</si>
  <si>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</si>
  <si>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</si>
  <si>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</si>
  <si>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</si>
  <si>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</si>
  <si>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</si>
  <si>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</si>
  <si>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</si>
  <si>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</si>
  <si>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</si>
  <si>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</si>
  <si>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</si>
  <si>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</si>
  <si>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</si>
  <si>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</si>
  <si>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</si>
  <si>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</si>
  <si>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</si>
  <si>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</si>
  <si>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</si>
  <si>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</si>
  <si>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</si>
  <si>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</si>
  <si>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</si>
  <si>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</si>
  <si>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</si>
  <si>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</si>
  <si>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</si>
  <si>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</si>
  <si>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</si>
  <si>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</si>
  <si>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</si>
  <si>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</si>
  <si>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</si>
  <si>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</si>
  <si>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</si>
  <si>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</si>
  <si>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</si>
  <si>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</si>
  <si>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</si>
  <si>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</si>
  <si>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</si>
  <si>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</si>
  <si>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</si>
  <si>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</si>
  <si>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</si>
  <si>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</si>
  <si>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</si>
  <si>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</si>
  <si>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</si>
  <si>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</si>
  <si>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</si>
  <si>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</si>
  <si>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</si>
  <si>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</si>
  <si>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</si>
  <si>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</si>
  <si>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</si>
  <si>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</si>
  <si>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</si>
  <si>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</si>
  <si>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</si>
  <si>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</si>
  <si>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</si>
  <si>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</si>
  <si>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</si>
  <si>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</si>
  <si>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</si>
  <si>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</si>
  <si>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</si>
  <si>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</si>
  <si>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</si>
  <si>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</si>
  <si>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</si>
  <si>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</si>
  <si>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</si>
  <si>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</si>
  <si>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</si>
  <si>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</si>
  <si>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</si>
  <si>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</si>
  <si>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</si>
  <si>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</si>
  <si>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</si>
  <si>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</si>
  <si>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</si>
  <si>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</si>
  <si>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</si>
  <si>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</si>
  <si>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</si>
  <si>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</si>
  <si>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</si>
  <si>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</si>
  <si>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</si>
  <si>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</si>
  <si>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</si>
  <si>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</si>
  <si>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</si>
  <si>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</si>
  <si>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</si>
  <si>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</si>
  <si>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</si>
  <si>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</si>
  <si>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</si>
  <si>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</si>
  <si>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</si>
  <si>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</si>
  <si>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</si>
  <si>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</si>
  <si>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</si>
  <si>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</si>
  <si>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</si>
  <si>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</si>
  <si>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</si>
  <si>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</si>
  <si>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</si>
  <si>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</si>
  <si>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</si>
  <si>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</si>
  <si>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</si>
  <si>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</si>
  <si>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</si>
  <si>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</si>
  <si>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</si>
  <si>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</si>
  <si>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</si>
  <si>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</si>
  <si>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</si>
  <si>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</si>
  <si>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</si>
  <si>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</si>
  <si>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</si>
  <si>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</si>
  <si>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</si>
  <si>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</si>
  <si>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</si>
  <si>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</si>
  <si>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</si>
  <si>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</si>
  <si>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</si>
  <si>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</si>
  <si>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</si>
  <si>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</si>
  <si>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</si>
  <si>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</si>
  <si>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</si>
  <si>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</si>
  <si>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</si>
  <si>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</si>
  <si>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</si>
  <si>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</si>
  <si>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</si>
  <si>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</si>
  <si>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</si>
  <si>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</si>
  <si>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</si>
  <si>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</si>
  <si>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</si>
  <si>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</si>
  <si>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</si>
  <si>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</si>
  <si>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</si>
  <si>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</si>
  <si>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</si>
  <si>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</si>
  <si>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</si>
  <si>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</si>
  <si>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</si>
  <si>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</si>
  <si>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</si>
  <si>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</si>
  <si>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</si>
  <si>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</si>
  <si>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</si>
  <si>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</si>
  <si>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</si>
  <si>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</si>
  <si>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</si>
  <si>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</si>
  <si>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</si>
  <si>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</si>
  <si>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</si>
  <si>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</si>
  <si>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</si>
  <si>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</si>
  <si>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</si>
  <si>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</si>
  <si>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</si>
  <si>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</si>
  <si>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</si>
  <si>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</si>
  <si>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</si>
  <si>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</si>
  <si>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</si>
  <si>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</si>
  <si>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</si>
  <si>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</si>
  <si>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</si>
  <si>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</si>
  <si>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</si>
  <si>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</si>
  <si>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</si>
  <si>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</si>
  <si>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</si>
  <si>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</si>
  <si>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</si>
  <si>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</si>
  <si>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</si>
  <si>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</si>
  <si>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</si>
  <si>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</si>
  <si>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</si>
  <si>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</si>
  <si>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</si>
  <si>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</si>
  <si>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</si>
  <si>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</si>
  <si>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</si>
  <si>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</si>
  <si>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</si>
  <si>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</si>
  <si>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</si>
  <si>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</si>
  <si>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</si>
  <si>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</si>
  <si>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</si>
  <si>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</si>
  <si>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</si>
  <si>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</si>
  <si>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</si>
  <si>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</si>
  <si>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</si>
  <si>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</si>
  <si>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</si>
  <si>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</si>
  <si>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</si>
  <si>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</si>
  <si>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</si>
  <si>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</si>
  <si>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</si>
  <si>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</si>
  <si>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</si>
  <si>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</si>
  <si>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</si>
  <si>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</si>
  <si>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</si>
  <si>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</si>
  <si>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</si>
  <si>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</si>
  <si>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</si>
  <si>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</si>
  <si>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</si>
  <si>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</si>
  <si>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</si>
  <si>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</si>
  <si>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</si>
  <si>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</si>
  <si>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</si>
  <si>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</si>
  <si>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</si>
  <si>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</si>
  <si>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</si>
  <si>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</si>
  <si>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</si>
  <si>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</si>
  <si>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</si>
  <si>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</si>
  <si>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</si>
  <si>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</si>
  <si>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</si>
  <si>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</si>
  <si>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</si>
  <si>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</si>
  <si>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</si>
  <si>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</si>
  <si>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</si>
  <si>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</si>
  <si>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</si>
  <si>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</si>
  <si>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</si>
  <si>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</si>
  <si>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</si>
  <si>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</si>
  <si>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</si>
  <si>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</si>
  <si>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</si>
  <si>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</si>
  <si>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</si>
  <si>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</si>
  <si>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</si>
  <si>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</si>
  <si>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</si>
  <si>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</si>
  <si>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</si>
  <si>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</si>
  <si>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</si>
  <si>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</si>
  <si>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</si>
  <si>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</si>
  <si>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</si>
  <si>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</si>
  <si>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</si>
  <si>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</si>
  <si>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</si>
  <si>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</si>
  <si>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</si>
  <si>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</si>
  <si>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</si>
  <si>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</si>
  <si>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</si>
  <si>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</si>
  <si>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</si>
  <si>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</si>
  <si>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</si>
  <si>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</si>
  <si>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</si>
  <si>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</si>
  <si>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</si>
  <si>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</si>
  <si>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</si>
  <si>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</si>
  <si>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</si>
  <si>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</si>
  <si>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</si>
  <si>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</si>
  <si>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</si>
  <si>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</si>
  <si>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</si>
  <si>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</si>
  <si>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</si>
  <si>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</si>
  <si>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</si>
  <si>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</si>
  <si>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</si>
  <si>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</si>
  <si>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</si>
  <si>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</si>
  <si>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</si>
  <si>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</si>
  <si>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</si>
  <si>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</si>
  <si>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</si>
  <si>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</si>
  <si>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</si>
  <si>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</si>
  <si>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</si>
  <si>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</si>
  <si>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</si>
  <si>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</si>
  <si>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</si>
  <si>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</si>
  <si>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</si>
  <si>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</si>
  <si>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</si>
  <si>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</si>
  <si>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</si>
  <si>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</si>
  <si>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</si>
  <si>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</si>
  <si>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</si>
  <si>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</si>
  <si>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</si>
  <si>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</si>
  <si>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</si>
  <si>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</si>
  <si>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</si>
  <si>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</si>
  <si>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</si>
  <si>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</si>
  <si>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</si>
  <si>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</si>
  <si>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</si>
  <si>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</si>
  <si>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</si>
  <si>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</si>
  <si>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</si>
  <si>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</si>
  <si>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</si>
  <si>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</si>
  <si>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</si>
  <si>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</si>
  <si>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</si>
  <si>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</si>
  <si>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</si>
  <si>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</si>
  <si>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</si>
  <si>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</si>
  <si>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</si>
  <si>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</si>
  <si>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</si>
  <si>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</si>
  <si>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</si>
  <si>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</si>
  <si>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</si>
  <si>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</si>
  <si>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</si>
  <si>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</si>
  <si>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</si>
  <si>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</si>
  <si>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</si>
  <si>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</si>
  <si>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</si>
  <si>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</si>
  <si>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</si>
  <si>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</si>
  <si>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</si>
  <si>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</si>
  <si>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</si>
  <si>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</si>
  <si>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</si>
  <si>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</si>
  <si>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</si>
  <si>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</si>
  <si>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</si>
  <si>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</si>
  <si>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</si>
  <si>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</si>
  <si>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</si>
  <si>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</si>
  <si>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</si>
  <si>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</si>
  <si>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</si>
  <si>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</si>
  <si>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</si>
  <si>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</si>
  <si>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</si>
  <si>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</si>
  <si>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</si>
  <si>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</si>
  <si>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</si>
  <si>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</si>
  <si>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</si>
  <si>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</si>
  <si>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</si>
  <si>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</si>
  <si>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</si>
  <si>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</si>
  <si>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</si>
  <si>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</si>
  <si>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</si>
  <si>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</si>
  <si>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</si>
  <si>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</si>
  <si>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</si>
  <si>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</si>
  <si>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</si>
  <si>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</si>
  <si>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</si>
  <si>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</si>
  <si>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</si>
  <si>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</si>
  <si>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</si>
  <si>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</si>
  <si>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</si>
  <si>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</si>
  <si>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</si>
  <si>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</si>
  <si>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</si>
  <si>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</si>
  <si>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</si>
  <si>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</si>
  <si>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</si>
  <si>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</si>
  <si>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</si>
  <si>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</si>
  <si>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</si>
  <si>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</si>
  <si>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</si>
  <si>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</si>
  <si>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</si>
  <si>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</si>
  <si>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</si>
  <si>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</si>
  <si>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</si>
  <si>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</si>
  <si>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</si>
  <si>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</si>
  <si>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</si>
  <si>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</si>
  <si>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</si>
  <si>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</si>
  <si>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</si>
  <si>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</si>
  <si>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</si>
  <si>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</si>
  <si>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</si>
  <si>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</si>
  <si>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</si>
  <si>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</si>
  <si>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</si>
  <si>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</si>
  <si>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</si>
  <si>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</si>
  <si>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</si>
  <si>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</si>
  <si>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</si>
  <si>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</si>
  <si>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</si>
  <si>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</si>
  <si>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</si>
  <si>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</si>
  <si>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</si>
  <si>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</si>
  <si>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</si>
  <si>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</si>
  <si>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</si>
  <si>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</si>
  <si>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</si>
  <si>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</si>
  <si>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</si>
  <si>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</si>
  <si>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</si>
  <si>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</si>
  <si>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</si>
  <si>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</si>
  <si>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</si>
  <si>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</si>
  <si>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</si>
  <si>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</si>
  <si>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</si>
  <si>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</si>
  <si>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</si>
  <si>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</si>
  <si>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</si>
  <si>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</si>
  <si>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</si>
  <si>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</si>
  <si>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</si>
  <si>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</si>
  <si>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</si>
  <si>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</si>
  <si>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</si>
  <si>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</si>
  <si>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</si>
  <si>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</si>
  <si>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</si>
  <si>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</si>
  <si>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</si>
  <si>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</si>
  <si>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</si>
  <si>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</si>
  <si>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</si>
  <si>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</si>
  <si>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</si>
  <si>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</si>
  <si>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</si>
  <si>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</si>
  <si>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</si>
  <si>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</si>
  <si>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</si>
  <si>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</si>
  <si>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</si>
  <si>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</si>
  <si>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</si>
  <si>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</si>
  <si>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</si>
  <si>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</si>
  <si>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</si>
  <si>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</si>
  <si>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</si>
  <si>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</si>
  <si>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</si>
  <si>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</si>
  <si>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</si>
  <si>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</si>
  <si>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</si>
  <si>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</si>
  <si>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</si>
  <si>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</si>
  <si>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</si>
  <si>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</si>
  <si>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</si>
  <si>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</si>
  <si>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</si>
  <si>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</si>
  <si>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</si>
  <si>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</si>
  <si>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</si>
  <si>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</si>
  <si>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</si>
  <si>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</si>
  <si>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</si>
  <si>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</si>
  <si>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</si>
  <si>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</si>
  <si>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</si>
  <si>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</si>
  <si>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</si>
  <si>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</si>
  <si>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</si>
  <si>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</si>
  <si>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</si>
  <si>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</si>
  <si>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</si>
  <si>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</si>
  <si>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</si>
  <si>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</si>
  <si>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</si>
  <si>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</si>
  <si>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</si>
  <si>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</si>
  <si>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</si>
  <si>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</si>
  <si>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</si>
  <si>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</si>
  <si>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</si>
  <si>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</si>
  <si>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</si>
  <si>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</si>
  <si>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</si>
  <si>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</si>
  <si>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</si>
  <si>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</si>
  <si>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</si>
  <si>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</si>
  <si>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</si>
  <si>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</si>
  <si>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</si>
  <si>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</si>
  <si>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</si>
  <si>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</si>
  <si>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</si>
  <si>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</si>
  <si>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</si>
  <si>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</si>
  <si>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</si>
  <si>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</si>
  <si>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</si>
  <si>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</si>
  <si>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</si>
  <si>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</si>
  <si>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</si>
  <si>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</si>
  <si>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</si>
  <si>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</si>
  <si>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</si>
  <si>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</si>
  <si>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</si>
  <si>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</si>
  <si>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</si>
  <si>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</si>
  <si>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</si>
  <si>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</si>
  <si>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</si>
  <si>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</si>
  <si>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</si>
  <si>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</si>
  <si>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</si>
  <si>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</si>
  <si>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</si>
  <si>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</si>
  <si>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</si>
  <si>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</si>
  <si>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</si>
  <si>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</si>
  <si>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</si>
  <si>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</si>
  <si>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</si>
  <si>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</si>
  <si>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</si>
  <si>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</si>
  <si>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</si>
  <si>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</si>
  <si>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</si>
  <si>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</si>
  <si>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</si>
  <si>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</si>
  <si>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</si>
  <si>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</si>
  <si>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</si>
  <si>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</si>
  <si>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</si>
  <si>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</si>
  <si>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</si>
  <si>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</si>
  <si>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</si>
  <si>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</si>
  <si>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</si>
  <si>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</si>
  <si>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</si>
  <si>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</si>
  <si>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</si>
  <si>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</si>
  <si>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</si>
  <si>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</si>
  <si>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</si>
  <si>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</si>
  <si>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</si>
  <si>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</si>
  <si>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</si>
  <si>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</si>
  <si>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</si>
  <si>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</si>
  <si>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</si>
  <si>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</si>
  <si>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</si>
  <si>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</si>
  <si>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</si>
  <si>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</si>
  <si>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</si>
  <si>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</si>
  <si>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</si>
  <si>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</si>
  <si>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</si>
  <si>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</si>
  <si>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</si>
  <si>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</si>
  <si>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</si>
  <si>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</si>
  <si>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</si>
  <si>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</si>
  <si>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</si>
  <si>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</si>
  <si>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</si>
  <si>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</si>
  <si>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</si>
  <si>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</si>
  <si>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</si>
  <si>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</si>
  <si>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</si>
  <si>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</si>
  <si>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</si>
  <si>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</si>
  <si>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</si>
  <si>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</si>
  <si>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</si>
  <si>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</si>
  <si>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</si>
  <si>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</si>
  <si>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</si>
  <si>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</si>
  <si>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</si>
  <si>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</si>
  <si>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</si>
  <si>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</si>
  <si>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</si>
  <si>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</si>
  <si>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</si>
  <si>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</si>
  <si>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</si>
  <si>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</si>
  <si>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</si>
  <si>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</si>
  <si>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</si>
  <si>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</si>
  <si>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</si>
  <si>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</si>
  <si>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</si>
  <si>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</si>
  <si>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</si>
  <si>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</si>
  <si>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</si>
  <si>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</si>
  <si>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</si>
  <si>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</si>
  <si>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</si>
  <si>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</si>
  <si>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</si>
  <si>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</si>
  <si>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</si>
  <si>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</si>
  <si>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</si>
  <si>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</si>
  <si>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</si>
  <si>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</si>
  <si>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</si>
  <si>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</si>
  <si>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</si>
  <si>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</si>
  <si>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</si>
  <si>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</si>
  <si>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</si>
  <si>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</si>
  <si>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</si>
  <si>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</si>
  <si>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</si>
  <si>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</si>
  <si>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</si>
  <si>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</si>
  <si>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</si>
  <si>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</si>
  <si>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</si>
  <si>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</si>
  <si>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</si>
  <si>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</si>
  <si>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</si>
  <si>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</si>
  <si>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</si>
  <si>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</si>
  <si>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</si>
  <si>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</si>
  <si>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</si>
  <si>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</si>
  <si>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</si>
  <si>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</si>
  <si>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</si>
  <si>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</si>
  <si>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</si>
  <si>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</si>
  <si>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</si>
  <si>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</si>
  <si>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</si>
  <si>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</si>
  <si>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</si>
  <si>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</si>
  <si>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</si>
  <si>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</si>
  <si>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</si>
  <si>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</si>
  <si>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</si>
  <si>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</si>
  <si>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</si>
  <si>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</si>
  <si>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</si>
  <si>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</si>
  <si>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</si>
  <si>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</si>
  <si>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</si>
  <si>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</si>
  <si>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</si>
  <si>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</si>
  <si>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</si>
  <si>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</si>
  <si>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</si>
  <si>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</si>
  <si>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</si>
  <si>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</si>
  <si>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</si>
  <si>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</si>
  <si>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</si>
  <si>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</si>
  <si>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</si>
  <si>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</si>
  <si>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</si>
  <si>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</si>
  <si>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</si>
  <si>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</si>
  <si>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</si>
  <si>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</si>
  <si>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</si>
  <si>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</si>
  <si>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</si>
  <si>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</si>
  <si>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</si>
  <si>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</si>
  <si>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</si>
  <si>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</si>
  <si>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</si>
  <si>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</si>
  <si>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</si>
  <si>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</si>
  <si>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</si>
  <si>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</si>
  <si>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</si>
  <si>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</si>
  <si>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</si>
  <si>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</si>
  <si>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</si>
  <si>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</si>
  <si>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</si>
  <si>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</si>
  <si>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</si>
  <si>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</si>
  <si>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</si>
  <si>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</si>
  <si>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</si>
  <si>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</si>
  <si>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</si>
  <si>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</si>
  <si>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</si>
  <si>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</si>
  <si>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</si>
  <si>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</si>
  <si>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</si>
  <si>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</si>
  <si>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</si>
  <si>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</si>
  <si>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</si>
  <si>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</si>
  <si>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</si>
  <si>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</si>
  <si>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</si>
  <si>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</si>
  <si>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</si>
  <si>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</si>
  <si>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</si>
  <si>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</si>
  <si>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</si>
  <si>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</si>
  <si>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</si>
  <si>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</si>
  <si>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</si>
  <si>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</si>
  <si>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</si>
  <si>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</si>
  <si>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</si>
  <si>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</si>
  <si>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</si>
  <si>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</si>
  <si>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</si>
  <si>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</si>
  <si>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</si>
  <si>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</si>
  <si>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</si>
  <si>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</si>
  <si>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</si>
  <si>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</si>
  <si>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</si>
  <si>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</si>
  <si>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</si>
  <si>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</si>
  <si>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</si>
  <si>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</si>
  <si>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</si>
  <si>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</si>
  <si>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</si>
  <si>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</si>
  <si>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</si>
  <si>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</si>
  <si>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</si>
  <si>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</si>
  <si>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</si>
  <si>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</si>
  <si>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</si>
  <si>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</si>
  <si>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</si>
  <si>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</si>
  <si>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</si>
  <si>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</si>
  <si>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</si>
  <si>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</si>
  <si>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</si>
  <si>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</si>
  <si>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</si>
  <si>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</si>
  <si>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</si>
  <si>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</si>
  <si>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</si>
  <si>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</si>
  <si>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</si>
  <si>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</si>
  <si>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</si>
  <si>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</si>
  <si>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</si>
  <si>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</si>
  <si>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</si>
  <si>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</si>
  <si>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</si>
  <si>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</si>
  <si>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</si>
  <si>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</si>
  <si>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</si>
  <si>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</si>
  <si>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</si>
  <si>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</si>
  <si>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</si>
  <si>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</si>
  <si>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</si>
  <si>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</si>
  <si>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</si>
  <si>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</si>
  <si>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</si>
  <si>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</si>
  <si>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</si>
  <si>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</si>
  <si>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</si>
  <si>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</si>
  <si>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</si>
  <si>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</si>
  <si>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</si>
  <si>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</si>
  <si>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</si>
  <si>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</si>
  <si>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</si>
  <si>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</si>
  <si>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</si>
  <si>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</si>
  <si>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</si>
  <si>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</si>
  <si>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</si>
  <si>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</si>
  <si>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</si>
  <si>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</si>
  <si>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</si>
  <si>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</si>
  <si>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</si>
  <si>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</si>
  <si>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</si>
  <si>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</si>
  <si>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</si>
  <si>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</si>
  <si>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</si>
  <si>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</si>
  <si>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</si>
  <si>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</si>
  <si>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</si>
  <si>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</si>
  <si>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</si>
  <si>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</si>
  <si>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</si>
  <si>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</si>
  <si>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</si>
  <si>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</si>
  <si>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</si>
  <si>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</si>
  <si>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</si>
  <si>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</si>
  <si>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</si>
  <si>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</si>
  <si>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</si>
  <si>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</si>
  <si>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</si>
  <si>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</si>
  <si>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</si>
  <si>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</si>
  <si>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</si>
  <si>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</si>
  <si>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</si>
  <si>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</si>
  <si>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</si>
  <si>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</si>
  <si>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</si>
  <si>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</si>
  <si>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</si>
  <si>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</si>
  <si>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</si>
  <si>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</si>
  <si>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</si>
  <si>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</si>
  <si>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</si>
  <si>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</si>
  <si>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</si>
  <si>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</si>
  <si>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</si>
  <si>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</si>
  <si>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</si>
  <si>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</si>
  <si>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</si>
  <si>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</si>
  <si>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</si>
  <si>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</si>
  <si>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</si>
  <si>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</si>
  <si>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</si>
  <si>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</si>
  <si>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</si>
  <si>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</si>
  <si>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</si>
  <si>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</si>
  <si>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</si>
  <si>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</si>
  <si>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</si>
  <si>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</si>
  <si>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</si>
  <si>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</si>
  <si>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</si>
  <si>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</si>
  <si>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</si>
  <si>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</si>
  <si>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</si>
  <si>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</si>
  <si>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</si>
  <si>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</si>
  <si>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</si>
  <si>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</si>
  <si>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</si>
  <si>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</si>
  <si>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</si>
  <si>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</si>
  <si>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</si>
  <si>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</si>
  <si>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</si>
  <si>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</si>
  <si>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</si>
  <si>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</si>
  <si>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</si>
  <si>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</si>
  <si>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</si>
  <si>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</si>
  <si>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</si>
  <si>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</si>
  <si>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</si>
  <si>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</si>
  <si>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</si>
  <si>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</si>
  <si>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</si>
  <si>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</si>
  <si>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</si>
  <si>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</si>
  <si>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</si>
  <si>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</si>
  <si>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</si>
  <si>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</si>
  <si>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</si>
  <si>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</si>
  <si>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</si>
  <si>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</si>
  <si>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</si>
  <si>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</si>
  <si>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</si>
  <si>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</si>
  <si>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</si>
  <si>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</si>
  <si>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</si>
  <si>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</si>
  <si>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</si>
  <si>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</si>
  <si>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</si>
  <si>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</si>
  <si>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</si>
  <si>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</si>
  <si>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</si>
  <si>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</si>
  <si>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</si>
  <si>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</si>
  <si>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</si>
  <si>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</si>
  <si>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</si>
  <si>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</si>
  <si>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</si>
  <si>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</si>
  <si>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</si>
  <si>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</si>
  <si>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</si>
  <si>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</si>
  <si>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</si>
  <si>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</si>
  <si>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</si>
  <si>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</si>
  <si>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</si>
  <si>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</si>
  <si>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</si>
  <si>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</si>
  <si>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</si>
  <si>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</si>
  <si>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</si>
  <si>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</si>
  <si>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</si>
  <si>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</si>
  <si>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</si>
  <si>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</si>
  <si>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</si>
  <si>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</si>
  <si>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</si>
  <si>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</si>
  <si>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</si>
  <si>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</si>
  <si>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</si>
  <si>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</si>
  <si>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</si>
  <si>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</si>
  <si>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</si>
  <si>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</si>
  <si>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</si>
  <si>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</si>
  <si>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</si>
  <si>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</si>
  <si>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</si>
  <si>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</si>
  <si>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</si>
  <si>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</si>
  <si>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</si>
  <si>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</si>
  <si>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</si>
  <si>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</si>
  <si>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</si>
  <si>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</si>
  <si>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</si>
  <si>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</si>
  <si>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</si>
  <si>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</si>
  <si>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</si>
  <si>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</si>
  <si>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</si>
  <si>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</si>
  <si>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</si>
  <si>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</si>
  <si>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</si>
  <si>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</si>
  <si>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</si>
  <si>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</si>
  <si>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</si>
  <si>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</si>
  <si>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</si>
  <si>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</si>
  <si>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</si>
  <si>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</si>
  <si>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</si>
  <si>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</si>
  <si>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</si>
  <si>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</si>
  <si>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</si>
  <si>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</si>
  <si>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</si>
  <si>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</si>
  <si>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</si>
  <si>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</si>
  <si>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</si>
  <si>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</si>
  <si>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</si>
  <si>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</si>
  <si>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</si>
  <si>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</si>
  <si>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</si>
  <si>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</si>
  <si>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</si>
  <si>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</si>
  <si>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</si>
  <si>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</si>
  <si>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</si>
  <si>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</si>
  <si>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</si>
  <si>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</si>
  <si>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</si>
  <si>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</si>
  <si>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</si>
  <si>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</si>
  <si>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</si>
  <si>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</si>
  <si>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</si>
  <si>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</si>
  <si>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</si>
  <si>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</si>
  <si>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</si>
  <si>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</si>
  <si>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</si>
  <si>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</si>
  <si>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</si>
  <si>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</si>
  <si>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</si>
  <si>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</si>
  <si>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</si>
  <si>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</si>
  <si>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</si>
  <si>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</si>
  <si>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</si>
  <si>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</si>
  <si>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</si>
  <si>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</si>
  <si>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</si>
  <si>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</si>
  <si>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</si>
  <si>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</si>
  <si>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</si>
  <si>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</si>
  <si>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</si>
  <si>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</si>
  <si>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</si>
  <si>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</si>
  <si>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</si>
  <si>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</si>
  <si>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</si>
  <si>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</si>
  <si>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</si>
  <si>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</si>
  <si>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</si>
  <si>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</si>
  <si>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</si>
  <si>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</si>
  <si>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</si>
  <si>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</si>
  <si>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</si>
  <si>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</si>
  <si>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</si>
  <si>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</si>
  <si>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</si>
  <si>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</si>
  <si>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</si>
  <si>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</si>
  <si>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</si>
  <si>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</si>
  <si>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</si>
  <si>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</si>
  <si>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</si>
  <si>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</si>
  <si>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</si>
  <si>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</si>
  <si>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</si>
  <si>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</si>
  <si>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</si>
  <si>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</si>
  <si>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</si>
  <si>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</si>
  <si>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</si>
  <si>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</si>
  <si>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</si>
  <si>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</si>
  <si>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</si>
  <si>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</si>
  <si>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</si>
  <si>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</si>
  <si>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</si>
  <si>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</si>
  <si>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</si>
  <si>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</si>
  <si>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</si>
  <si>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</si>
  <si>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</si>
  <si>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</si>
  <si>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</si>
  <si>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</si>
  <si>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</si>
  <si>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</si>
  <si>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</si>
  <si>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</si>
  <si>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</si>
  <si>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</si>
  <si>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</si>
  <si>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</si>
  <si>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</si>
  <si>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</si>
  <si>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</si>
  <si>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</si>
  <si>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</si>
  <si>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</si>
  <si>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</si>
  <si>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</si>
  <si>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</si>
  <si>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</si>
  <si>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</si>
  <si>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</si>
  <si>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</si>
  <si>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</si>
  <si>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</si>
  <si>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</si>
  <si>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</si>
  <si>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</si>
  <si>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</si>
  <si>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</si>
  <si>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</si>
  <si>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</si>
  <si>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</si>
  <si>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</si>
  <si>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</si>
  <si>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</si>
  <si>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</si>
  <si>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</si>
  <si>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</si>
  <si>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</si>
  <si>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</si>
  <si>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</si>
  <si>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</si>
  <si>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</si>
  <si>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</si>
  <si>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</si>
  <si>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</si>
  <si>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</si>
  <si>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</si>
  <si>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</si>
  <si>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</si>
  <si>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</si>
  <si>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</si>
  <si>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</si>
  <si>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</si>
  <si>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</si>
  <si>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</si>
  <si>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</si>
  <si>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</si>
  <si>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</si>
  <si>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</si>
  <si>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</si>
  <si>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</si>
  <si>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</si>
  <si>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</si>
  <si>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</si>
  <si>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</si>
  <si>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</si>
  <si>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</si>
  <si>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</si>
  <si>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</si>
  <si>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</si>
  <si>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</si>
  <si>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</si>
  <si>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</si>
  <si>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</si>
  <si>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</si>
  <si>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</si>
  <si>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</si>
  <si>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</si>
  <si>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</si>
  <si>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</si>
  <si>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</si>
  <si>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</si>
  <si>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</si>
  <si>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</si>
  <si>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</si>
  <si>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</si>
  <si>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</si>
  <si>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</si>
  <si>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</si>
  <si>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</si>
  <si>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</si>
  <si>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</si>
  <si>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</si>
  <si>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</si>
  <si>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</si>
  <si>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</si>
  <si>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</si>
  <si>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</si>
  <si>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</si>
  <si>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</si>
  <si>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</si>
  <si>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</si>
  <si>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</si>
  <si>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</si>
  <si>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</si>
  <si>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</si>
  <si>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</si>
  <si>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</si>
  <si>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</si>
  <si>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</si>
  <si>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</si>
  <si>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</si>
  <si>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</si>
  <si>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</si>
  <si>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</si>
  <si>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</si>
  <si>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</si>
  <si>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</si>
  <si>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</si>
  <si>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</si>
  <si>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</si>
  <si>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</si>
  <si>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</si>
  <si>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</si>
  <si>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</si>
  <si>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</si>
  <si>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</si>
  <si>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</si>
  <si>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</si>
  <si>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</si>
  <si>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</si>
  <si>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</si>
  <si>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</si>
  <si>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</si>
  <si>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</si>
  <si>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</si>
  <si>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</si>
  <si>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</si>
  <si>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</si>
  <si>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</si>
  <si>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</si>
  <si>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</si>
  <si>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</si>
  <si>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</si>
  <si>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</si>
  <si>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</si>
  <si>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</si>
  <si>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</si>
  <si>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</si>
  <si>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</si>
  <si>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</si>
  <si>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</si>
  <si>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</si>
  <si>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</si>
  <si>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</si>
  <si>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</si>
  <si>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</si>
  <si>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</si>
  <si>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</si>
  <si>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</si>
  <si>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</si>
  <si>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</si>
  <si>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</si>
  <si>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</si>
  <si>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</si>
  <si>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</si>
  <si>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</si>
  <si>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</si>
  <si>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</si>
  <si>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</si>
  <si>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</si>
  <si>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</si>
  <si>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</si>
  <si>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</si>
  <si>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</si>
  <si>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</si>
  <si>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</si>
  <si>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</si>
  <si>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</si>
  <si>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</si>
  <si>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</si>
  <si>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</si>
  <si>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</si>
  <si>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</si>
  <si>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</si>
  <si>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</si>
  <si>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</si>
  <si>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</si>
  <si>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</si>
  <si>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</si>
  <si>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</si>
  <si>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</si>
  <si>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</si>
  <si>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</si>
  <si>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</si>
  <si>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</si>
  <si>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</si>
  <si>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</si>
  <si>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</si>
  <si>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</si>
  <si>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</si>
  <si>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</si>
  <si>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</si>
  <si>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</si>
  <si>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</si>
  <si>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</si>
  <si>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</si>
  <si>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</si>
  <si>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</si>
  <si>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</si>
  <si>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</si>
  <si>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</si>
  <si>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</si>
  <si>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</si>
  <si>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</si>
  <si>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</si>
  <si>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</si>
  <si>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</si>
  <si>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</si>
  <si>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</si>
  <si>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</si>
  <si>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</si>
  <si>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</si>
  <si>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</si>
  <si>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</si>
  <si>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</si>
  <si>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</si>
  <si>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</si>
  <si>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</si>
  <si>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</si>
  <si>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</si>
  <si>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</si>
  <si>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</si>
  <si>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</si>
  <si>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</si>
  <si>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</si>
  <si>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</si>
  <si>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</si>
  <si>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</si>
  <si>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</si>
  <si>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</si>
  <si>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</si>
  <si>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</si>
  <si>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</si>
  <si>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</si>
  <si>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</si>
  <si>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</si>
  <si>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</si>
  <si>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</si>
  <si>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</si>
  <si>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</si>
  <si>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</si>
  <si>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</si>
  <si>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</si>
  <si>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</si>
  <si>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</si>
  <si>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</si>
  <si>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</si>
  <si>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</si>
  <si>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</si>
  <si>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</si>
  <si>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</si>
  <si>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</si>
  <si>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</si>
  <si>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</si>
  <si>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</si>
  <si>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</si>
  <si>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</si>
  <si>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</si>
  <si>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</si>
  <si>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</si>
  <si>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</si>
  <si>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</si>
  <si>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</si>
  <si>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</si>
  <si>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</si>
  <si>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</si>
  <si>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</si>
  <si>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</si>
  <si>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</si>
  <si>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</si>
  <si>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</si>
  <si>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</si>
  <si>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</si>
  <si>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</si>
  <si>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</si>
  <si>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</si>
  <si>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</si>
  <si>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</si>
  <si>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</si>
  <si>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</si>
  <si>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</si>
  <si>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</si>
  <si>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</si>
  <si>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</si>
  <si>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</si>
  <si>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</si>
  <si>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</si>
  <si>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</si>
  <si>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</si>
  <si>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</si>
  <si>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</si>
  <si>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</si>
  <si>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</si>
  <si>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</si>
  <si>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</si>
  <si>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</si>
  <si>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</si>
  <si>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</si>
  <si>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</si>
  <si>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</si>
  <si>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</si>
  <si>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</si>
  <si>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</si>
  <si>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</si>
  <si>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</si>
  <si>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</si>
  <si>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</si>
  <si>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</si>
  <si>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</si>
  <si>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</si>
  <si>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</si>
  <si>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</si>
  <si>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</si>
  <si>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</si>
  <si>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</si>
  <si>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</si>
  <si>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</si>
  <si>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</si>
  <si>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</si>
  <si>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</si>
  <si>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</si>
  <si>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</si>
  <si>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</si>
  <si>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</si>
  <si>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</si>
  <si>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</si>
  <si>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</si>
  <si>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</si>
  <si>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</si>
  <si>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</si>
  <si>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</si>
  <si>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</si>
  <si>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</si>
  <si>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</si>
  <si>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</si>
  <si>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</si>
  <si>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</si>
  <si>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</si>
  <si>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</si>
  <si>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</si>
  <si>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</si>
  <si>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</si>
  <si>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</si>
  <si>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</si>
  <si>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</si>
  <si>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</si>
  <si>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</si>
  <si>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</si>
  <si>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</si>
  <si>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</si>
  <si>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</si>
  <si>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</si>
  <si>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</si>
  <si>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</si>
  <si>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</si>
  <si>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</si>
  <si>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</si>
  <si>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</si>
  <si>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</si>
  <si>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</si>
  <si>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</si>
  <si>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</si>
  <si>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</si>
  <si>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</si>
  <si>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</si>
  <si>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</si>
  <si>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</si>
  <si>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</si>
  <si>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</si>
  <si>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</si>
  <si>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</si>
  <si>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</si>
  <si>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</si>
  <si>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</si>
  <si>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</si>
  <si>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</si>
  <si>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</si>
  <si>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</si>
  <si>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</si>
  <si>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</si>
  <si>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</si>
  <si>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</si>
  <si>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</si>
  <si>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</si>
  <si>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</si>
  <si>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</si>
  <si>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</si>
  <si>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</si>
  <si>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</si>
  <si>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</si>
  <si>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</si>
  <si>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</si>
  <si>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</si>
  <si>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</si>
  <si>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</si>
  <si>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</si>
  <si>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</si>
  <si>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</si>
  <si>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</si>
  <si>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</si>
  <si>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</si>
  <si>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</si>
  <si>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</si>
  <si>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</si>
  <si>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</si>
  <si>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</si>
  <si>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</si>
  <si>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</si>
  <si>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</si>
  <si>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</si>
  <si>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</si>
  <si>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</si>
  <si>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</si>
  <si>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</si>
  <si>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</si>
  <si>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</si>
  <si>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</si>
  <si>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</si>
  <si>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</si>
  <si>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</si>
  <si>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</si>
  <si>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</si>
  <si>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</si>
  <si>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</si>
  <si>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</si>
  <si>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</si>
  <si>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</si>
  <si>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</si>
  <si>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</si>
  <si>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</si>
  <si>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</si>
  <si>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</si>
  <si>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</si>
  <si>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</si>
  <si>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</si>
  <si>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</si>
  <si>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</si>
  <si>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</si>
  <si>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</si>
  <si>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</si>
  <si>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</si>
  <si>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</si>
  <si>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</si>
  <si>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</si>
  <si>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</si>
  <si>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</si>
  <si>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</si>
  <si>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</si>
  <si>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</si>
  <si>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</si>
  <si>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</si>
  <si>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</si>
  <si>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</si>
  <si>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</si>
  <si>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</si>
  <si>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</si>
  <si>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</si>
  <si>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</si>
  <si>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</si>
  <si>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</si>
  <si>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</si>
  <si>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</si>
  <si>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</si>
  <si>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</si>
  <si>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</si>
  <si>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</si>
  <si>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</si>
  <si>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</si>
  <si>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</si>
  <si>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</si>
  <si>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</si>
  <si>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</si>
  <si>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</si>
  <si>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</si>
  <si>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</si>
  <si>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</si>
  <si>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</si>
  <si>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</si>
  <si>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</si>
  <si>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</si>
  <si>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</si>
  <si>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</si>
  <si>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</si>
  <si>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</si>
  <si>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</si>
  <si>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</si>
  <si>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</si>
  <si>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</si>
  <si>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</si>
  <si>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</si>
  <si>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</si>
  <si>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</si>
  <si>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</si>
  <si>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</si>
  <si>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</si>
  <si>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</si>
  <si>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</si>
  <si>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</si>
  <si>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</si>
  <si>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</si>
  <si>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</si>
  <si>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</si>
  <si>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</si>
  <si>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</si>
  <si>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</si>
  <si>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</si>
  <si>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</si>
  <si>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</si>
  <si>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</si>
  <si>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</si>
  <si>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</si>
  <si>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</si>
  <si>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</si>
  <si>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</si>
  <si>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</si>
  <si>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</si>
  <si>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</si>
  <si>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</si>
  <si>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</si>
  <si>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</si>
  <si>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</si>
  <si>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</si>
  <si>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</si>
  <si>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</si>
  <si>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</si>
  <si>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</si>
  <si>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</si>
  <si>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</si>
  <si>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</si>
  <si>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</si>
  <si>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</si>
  <si>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</si>
  <si>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</si>
  <si>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</si>
  <si>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</si>
  <si>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</si>
  <si>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</si>
  <si>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</si>
  <si>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</si>
  <si>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</si>
  <si>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</si>
  <si>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</si>
  <si>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</si>
  <si>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</si>
  <si>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</si>
  <si>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</si>
  <si>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</si>
  <si>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</si>
  <si>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</si>
  <si>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</si>
  <si>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</si>
  <si>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</si>
  <si>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</si>
  <si>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</si>
  <si>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</si>
  <si>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</si>
  <si>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</si>
  <si>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</si>
  <si>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</si>
  <si>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</si>
  <si>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</si>
  <si>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</si>
  <si>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</si>
  <si>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</si>
  <si>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</si>
  <si>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</si>
  <si>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</si>
  <si>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</si>
  <si>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</si>
  <si>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</si>
  <si>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</si>
  <si>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</si>
  <si>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</si>
  <si>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</si>
  <si>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</si>
  <si>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</si>
  <si>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</si>
  <si>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</si>
  <si>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</si>
  <si>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</si>
  <si>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</si>
  <si>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</si>
  <si>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</si>
  <si>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</si>
  <si>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</si>
  <si>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</si>
  <si>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</si>
  <si>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</si>
  <si>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</si>
  <si>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</si>
  <si>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</si>
  <si>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</si>
  <si>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</si>
  <si>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</si>
  <si>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</si>
  <si>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</si>
  <si>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</si>
  <si>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</si>
  <si>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</si>
  <si>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</si>
  <si>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</si>
  <si>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</si>
  <si>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</si>
  <si>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</si>
  <si>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</si>
  <si>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</si>
  <si>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</si>
  <si>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</si>
  <si>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</si>
  <si>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</si>
  <si>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</si>
  <si>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</si>
  <si>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</si>
  <si>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</si>
  <si>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</si>
  <si>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</si>
  <si>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</si>
  <si>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</si>
  <si>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</si>
  <si>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</si>
  <si>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</si>
  <si>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</si>
  <si>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</si>
  <si>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</si>
  <si>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</si>
  <si>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</si>
  <si>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</si>
  <si>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</si>
  <si>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</si>
  <si>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</si>
  <si>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</si>
  <si>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</si>
  <si>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</si>
  <si>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</si>
  <si>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</si>
  <si>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</si>
  <si>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</si>
  <si>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</si>
  <si>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</si>
  <si>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</si>
  <si>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</si>
  <si>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</si>
  <si>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</si>
  <si>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</si>
  <si>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</si>
  <si>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</si>
  <si>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</si>
  <si>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</si>
  <si>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</si>
  <si>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</si>
  <si>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</si>
  <si>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</si>
  <si>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</si>
  <si>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</si>
  <si>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</si>
  <si>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</si>
  <si>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</si>
  <si>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</si>
  <si>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</si>
  <si>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</si>
  <si>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</si>
  <si>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</si>
  <si>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</si>
  <si>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</si>
  <si>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</si>
  <si>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</si>
  <si>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</si>
  <si>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</si>
  <si>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</si>
  <si>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</si>
  <si>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</si>
  <si>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</si>
  <si>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</si>
  <si>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</si>
  <si>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</si>
  <si>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</si>
  <si>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</si>
  <si>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</si>
  <si>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</si>
  <si>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</si>
  <si>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</si>
  <si>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</si>
  <si>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</si>
  <si>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</si>
  <si>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</si>
  <si>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</si>
  <si>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</si>
  <si>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</si>
  <si>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</si>
  <si>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</si>
  <si>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</si>
  <si>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</si>
  <si>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</si>
  <si>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</si>
  <si>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</si>
  <si>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</si>
  <si>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</si>
  <si>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</si>
  <si>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</si>
  <si>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</si>
  <si>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</si>
  <si>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</si>
  <si>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</si>
  <si>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</si>
  <si>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</si>
  <si>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</si>
  <si>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</si>
  <si>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</si>
  <si>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</si>
  <si>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</si>
  <si>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</si>
  <si>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</si>
  <si>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</si>
  <si>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</si>
  <si>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</si>
  <si>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</si>
  <si>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</si>
  <si>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</si>
  <si>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</si>
  <si>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</si>
  <si>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</si>
  <si>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</si>
  <si>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</si>
  <si>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</si>
  <si>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</si>
  <si>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</si>
  <si>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</si>
  <si>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</si>
  <si>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</si>
  <si>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</si>
  <si>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</si>
  <si>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</si>
  <si>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</si>
  <si>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</si>
  <si>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</si>
  <si>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</si>
  <si>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</si>
  <si>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</si>
  <si>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</si>
  <si>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</si>
  <si>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</si>
  <si>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</si>
  <si>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</si>
  <si>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</si>
  <si>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</si>
  <si>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</si>
  <si>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</si>
  <si>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</si>
  <si>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</si>
  <si>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</si>
  <si>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</si>
  <si>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</si>
  <si>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</si>
  <si>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</si>
  <si>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</si>
  <si>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</si>
  <si>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</si>
  <si>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</si>
  <si>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</si>
  <si>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</si>
  <si>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</si>
  <si>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</si>
  <si>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</si>
  <si>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</si>
  <si>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</si>
  <si>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</si>
  <si>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</si>
  <si>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</si>
  <si>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</si>
  <si>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</si>
  <si>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</si>
  <si>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</si>
  <si>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</si>
  <si>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</si>
  <si>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</si>
  <si>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</si>
  <si>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</si>
  <si>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</si>
  <si>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</si>
  <si>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</si>
  <si>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</si>
  <si>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</si>
  <si>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</si>
  <si>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</si>
  <si>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</si>
  <si>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</si>
  <si>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</si>
  <si>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</si>
  <si>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</si>
  <si>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</si>
  <si>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</si>
  <si>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</si>
  <si>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</si>
  <si>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</si>
  <si>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</si>
  <si>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</si>
  <si>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</si>
  <si>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</si>
  <si>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</si>
  <si>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</si>
  <si>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</si>
  <si>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</si>
  <si>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</si>
  <si>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</si>
  <si>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</si>
  <si>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</si>
  <si>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</si>
  <si>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</si>
  <si>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</si>
  <si>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</si>
  <si>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</si>
  <si>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</si>
  <si>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</si>
  <si>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</si>
  <si>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</si>
  <si>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</si>
  <si>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</si>
  <si>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</si>
  <si>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</si>
  <si>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</si>
  <si>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</si>
  <si>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</si>
  <si>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</si>
  <si>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</si>
  <si>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</si>
  <si>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</si>
  <si>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</si>
  <si>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</si>
  <si>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</si>
  <si>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</si>
  <si>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</si>
  <si>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</si>
  <si>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</si>
  <si>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</si>
  <si>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</si>
  <si>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</si>
  <si>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</si>
  <si>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</si>
  <si>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</si>
  <si>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</si>
  <si>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</si>
  <si>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</si>
  <si>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</si>
  <si>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</si>
  <si>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</si>
  <si>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</si>
  <si>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</si>
  <si>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</si>
  <si>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</si>
  <si>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</si>
  <si>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</si>
  <si>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</si>
  <si>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</si>
  <si>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</si>
  <si>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</si>
  <si>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</si>
  <si>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</si>
  <si>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</si>
  <si>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</si>
  <si>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</si>
  <si>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</si>
  <si>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</si>
  <si>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</si>
  <si>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</si>
  <si>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</si>
  <si>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</si>
  <si>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</si>
  <si>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</si>
  <si>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</si>
  <si>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</si>
  <si>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</si>
  <si>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</si>
  <si>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</si>
  <si>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</si>
  <si>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</si>
  <si>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</si>
  <si>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</si>
  <si>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</si>
  <si>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</si>
  <si>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</si>
  <si>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</si>
  <si>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</si>
  <si>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</si>
  <si>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</si>
  <si>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</si>
  <si>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</si>
  <si>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</si>
  <si>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</si>
  <si>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</si>
  <si>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</si>
  <si>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</si>
  <si>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</si>
  <si>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</si>
  <si>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</si>
  <si>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</si>
  <si>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</si>
  <si>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</si>
  <si>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</si>
  <si>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</si>
  <si>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</si>
  <si>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</si>
  <si>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</si>
  <si>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</si>
  <si>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</si>
  <si>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</si>
  <si>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</si>
  <si>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</si>
  <si>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</si>
  <si>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</si>
  <si>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</si>
  <si>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</si>
  <si>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</si>
  <si>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</si>
  <si>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</si>
  <si>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</si>
  <si>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</si>
  <si>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</si>
  <si>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</si>
  <si>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</si>
  <si>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</si>
  <si>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</si>
  <si>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</si>
  <si>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</si>
  <si>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</si>
  <si>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</si>
  <si>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</si>
  <si>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</si>
  <si>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</si>
  <si>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</si>
  <si>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</si>
  <si>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</si>
  <si>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</si>
  <si>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</si>
  <si>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</si>
  <si>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</si>
  <si>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</si>
  <si>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</si>
  <si>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</si>
  <si>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</si>
  <si>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</si>
  <si>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</si>
  <si>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</si>
  <si>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</si>
  <si>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</si>
  <si>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</si>
  <si>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</si>
  <si>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</si>
  <si>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</si>
  <si>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</si>
  <si>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</si>
  <si>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</si>
  <si>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</si>
  <si>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</si>
  <si>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</si>
  <si>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</si>
  <si>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</si>
  <si>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</si>
  <si>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</si>
  <si>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</si>
  <si>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</si>
  <si>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</si>
  <si>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</si>
  <si>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</si>
  <si>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</si>
  <si>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</si>
  <si>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</si>
  <si>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</si>
  <si>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</si>
  <si>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</si>
  <si>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</si>
  <si>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</si>
  <si>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</si>
  <si>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</si>
  <si>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</si>
  <si>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</si>
  <si>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</si>
  <si>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</si>
  <si>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</si>
  <si>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</si>
  <si>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</si>
  <si>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</si>
  <si>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</si>
  <si>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</si>
  <si>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</si>
  <si>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</si>
  <si>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</si>
  <si>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</si>
  <si>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</si>
  <si>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</si>
  <si>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</si>
  <si>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</si>
  <si>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</si>
  <si>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</si>
  <si>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</si>
  <si>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</si>
  <si>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</si>
  <si>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</si>
  <si>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</si>
  <si>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</si>
  <si>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</si>
  <si>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</si>
  <si>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</si>
  <si>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</si>
  <si>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</si>
  <si>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</si>
  <si>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</si>
  <si>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</si>
  <si>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</si>
  <si>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</si>
  <si>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</si>
  <si>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</si>
  <si>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</si>
  <si>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</si>
  <si>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</si>
  <si>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</si>
  <si>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</si>
  <si>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</si>
  <si>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</si>
  <si>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</si>
  <si>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</si>
  <si>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</si>
  <si>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</si>
  <si>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</si>
  <si>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</si>
  <si>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</si>
  <si>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</si>
  <si>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</si>
  <si>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</si>
  <si>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</si>
  <si>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</si>
  <si>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</si>
  <si>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</si>
  <si>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</si>
  <si>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</si>
  <si>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</si>
  <si>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</si>
  <si>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</si>
  <si>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</si>
  <si>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</si>
  <si>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</si>
  <si>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</si>
  <si>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</si>
  <si>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</si>
  <si>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</si>
  <si>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</si>
  <si>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</si>
  <si>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</si>
  <si>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</si>
  <si>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</si>
  <si>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</si>
  <si>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</si>
  <si>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</si>
  <si>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</si>
  <si>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</si>
  <si>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</si>
  <si>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</si>
  <si>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</si>
  <si>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</si>
  <si>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</si>
  <si>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</si>
  <si>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</si>
  <si>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</si>
  <si>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</si>
  <si>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</si>
  <si>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</si>
  <si>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</si>
  <si>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</si>
  <si>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</si>
  <si>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</si>
  <si>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</si>
  <si>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</si>
  <si>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</si>
  <si>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</si>
  <si>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</si>
  <si>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</si>
  <si>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</si>
  <si>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</si>
  <si>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</si>
  <si>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</si>
  <si>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</si>
  <si>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</si>
  <si>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</si>
  <si>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</si>
  <si>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</si>
  <si>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</si>
  <si>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</si>
  <si>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</si>
  <si>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</si>
  <si>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</si>
  <si>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</si>
  <si>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</si>
  <si>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</si>
  <si>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</si>
  <si>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</si>
  <si>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</si>
  <si>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</si>
  <si>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</si>
  <si>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</si>
  <si>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</si>
  <si>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</si>
  <si>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</si>
  <si>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</si>
  <si>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</si>
  <si>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</si>
  <si>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</si>
  <si>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</si>
  <si>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</si>
  <si>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</si>
  <si>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</si>
  <si>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</si>
  <si>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</si>
  <si>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</si>
  <si>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</si>
  <si>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</si>
  <si>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</si>
  <si>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</si>
  <si>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</si>
  <si>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</si>
  <si>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</si>
  <si>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</si>
  <si>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</si>
  <si>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</si>
  <si>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</si>
  <si>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</si>
  <si>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</si>
  <si>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</si>
  <si>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</si>
  <si>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</si>
  <si>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</si>
  <si>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</si>
  <si>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</si>
  <si>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</si>
  <si>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</si>
  <si>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</si>
  <si>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</si>
  <si>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</si>
  <si>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</si>
  <si>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</si>
  <si>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</si>
  <si>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</si>
  <si>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</si>
  <si>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</si>
  <si>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</si>
  <si>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</si>
  <si>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</si>
  <si>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</si>
  <si>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</si>
  <si>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</si>
  <si>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</si>
  <si>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</si>
  <si>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</si>
  <si>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</si>
  <si>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</si>
  <si>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</si>
  <si>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</si>
  <si>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</si>
  <si>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</si>
  <si>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</si>
  <si>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</si>
  <si>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</si>
  <si>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</si>
  <si>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</si>
  <si>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</si>
  <si>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</si>
  <si>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</si>
  <si>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</si>
  <si>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</si>
  <si>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</si>
  <si>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</si>
  <si>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</si>
  <si>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</si>
  <si>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</si>
  <si>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</si>
  <si>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</si>
  <si>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</si>
  <si>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</si>
  <si>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</si>
  <si>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</si>
  <si>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</si>
  <si>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</si>
  <si>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</si>
  <si>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</si>
  <si>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</si>
  <si>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</si>
  <si>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</si>
  <si>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</si>
  <si>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</si>
  <si>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</si>
  <si>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</si>
  <si>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</si>
  <si>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</si>
  <si>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</si>
  <si>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</si>
  <si>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</si>
  <si>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</si>
  <si>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</si>
  <si>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</si>
  <si>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</si>
  <si>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</si>
  <si>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</si>
  <si>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</si>
  <si>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</si>
  <si>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</si>
  <si>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</si>
  <si>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</si>
  <si>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</si>
  <si>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</si>
  <si>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</si>
  <si>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</si>
  <si>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</si>
  <si>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</si>
  <si>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</si>
  <si>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</si>
  <si>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</si>
  <si>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</si>
  <si>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</si>
  <si>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</si>
  <si>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</si>
  <si>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</si>
  <si>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</si>
  <si>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</si>
  <si>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</si>
  <si>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</si>
  <si>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</si>
  <si>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</si>
  <si>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</si>
  <si>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</si>
  <si>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</si>
  <si>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</si>
  <si>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</si>
  <si>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</si>
  <si>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</si>
  <si>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</si>
  <si>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</si>
  <si>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</si>
  <si>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</si>
  <si>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</si>
  <si>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</si>
  <si>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</si>
  <si>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</si>
  <si>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</si>
  <si>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</si>
  <si>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</si>
  <si>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</si>
  <si>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</si>
  <si>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</si>
  <si>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</si>
  <si>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</si>
  <si>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</si>
  <si>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</si>
  <si>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</si>
  <si>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</si>
  <si>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</si>
  <si>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</si>
  <si>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</si>
  <si>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</si>
  <si>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</si>
  <si>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</si>
  <si>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</si>
  <si>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</si>
  <si>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</si>
  <si>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</si>
  <si>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</si>
  <si>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</si>
  <si>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</si>
  <si>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</si>
  <si>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</si>
  <si>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</si>
  <si>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</si>
  <si>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</si>
  <si>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</si>
  <si>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</si>
  <si>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</si>
  <si>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</si>
  <si>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</si>
  <si>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</si>
  <si>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</si>
  <si>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</si>
  <si>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</si>
  <si>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</si>
  <si>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</si>
  <si>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</si>
  <si>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</si>
  <si>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</si>
  <si>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</si>
  <si>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</si>
  <si>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</si>
  <si>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</si>
  <si>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</si>
  <si>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</si>
  <si>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</si>
  <si>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</si>
  <si>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</si>
  <si>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</si>
  <si>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</si>
  <si>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</si>
  <si>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</si>
  <si>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</si>
  <si>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</si>
  <si>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</si>
  <si>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</si>
  <si>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</si>
  <si>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</si>
  <si>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</si>
  <si>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</si>
  <si>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</si>
  <si>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</si>
  <si>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</si>
  <si>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</si>
  <si>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</si>
  <si>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</si>
  <si>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</si>
  <si>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</si>
  <si>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</si>
  <si>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</si>
  <si>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</si>
  <si>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</si>
  <si>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</si>
  <si>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</si>
  <si>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</si>
  <si>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</si>
  <si>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</si>
  <si>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</si>
  <si>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</si>
  <si>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</si>
  <si>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</si>
  <si>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</si>
  <si>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</si>
  <si>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</si>
  <si>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</si>
  <si>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</si>
  <si>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</si>
  <si>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</si>
  <si>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</si>
  <si>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</si>
  <si>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</si>
  <si>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</si>
  <si>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</si>
  <si>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</si>
  <si>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</si>
  <si>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</si>
  <si>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</si>
  <si>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</si>
  <si>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</si>
  <si>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</si>
  <si>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</si>
  <si>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</si>
  <si>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</si>
  <si>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</si>
  <si>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</si>
  <si>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</si>
  <si>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</si>
  <si>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</si>
  <si>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</si>
  <si>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</si>
  <si>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</si>
  <si>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</si>
  <si>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</si>
  <si>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</si>
  <si>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</si>
  <si>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</si>
  <si>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</si>
  <si>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</si>
  <si>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</si>
  <si>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</si>
  <si>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</si>
  <si>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</si>
  <si>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</si>
  <si>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</si>
  <si>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</si>
  <si>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</si>
  <si>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</si>
  <si>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</si>
  <si>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</si>
  <si>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</si>
  <si>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</si>
  <si>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</si>
  <si>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</si>
  <si>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</si>
  <si>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</si>
  <si>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</si>
  <si>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</si>
  <si>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</si>
  <si>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</si>
  <si>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</si>
  <si>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</si>
  <si>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</si>
  <si>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</si>
  <si>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</si>
  <si>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</si>
  <si>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</si>
  <si>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</si>
  <si>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</si>
  <si>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</si>
  <si>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</si>
  <si>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</si>
  <si>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</si>
  <si>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</si>
  <si>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</si>
  <si>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</si>
  <si>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</si>
  <si>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</si>
  <si>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</si>
  <si>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</si>
  <si>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</si>
  <si>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</si>
  <si>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</si>
  <si>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</si>
  <si>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</si>
  <si>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</si>
  <si>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</si>
  <si>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</si>
  <si>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</si>
  <si>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</si>
  <si>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</si>
  <si>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</si>
  <si>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</si>
  <si>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</si>
  <si>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</si>
  <si>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</si>
  <si>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</si>
  <si>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</si>
  <si>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</si>
  <si>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</si>
  <si>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</si>
  <si>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</si>
  <si>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</si>
  <si>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</si>
  <si>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</si>
  <si>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</si>
  <si>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</si>
  <si>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</si>
  <si>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</si>
  <si>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</si>
  <si>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</si>
  <si>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</si>
  <si>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</si>
  <si>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</si>
  <si>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</si>
  <si>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</si>
  <si>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</si>
  <si>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</si>
  <si>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</si>
  <si>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</si>
  <si>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</si>
  <si>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</si>
  <si>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</si>
  <si>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</si>
  <si>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</si>
  <si>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</si>
  <si>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</si>
  <si>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</si>
  <si>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</si>
  <si>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</si>
  <si>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</si>
  <si>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</si>
  <si>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</si>
  <si>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</si>
  <si>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</si>
  <si>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</si>
  <si>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</si>
  <si>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</si>
  <si>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</si>
  <si>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</si>
  <si>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</si>
  <si>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</si>
  <si>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</si>
  <si>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</si>
  <si>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</si>
  <si>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</si>
  <si>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</si>
  <si>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</si>
  <si>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</si>
  <si>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</si>
  <si>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</si>
  <si>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</si>
  <si>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</si>
  <si>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</si>
  <si>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</si>
  <si>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</si>
  <si>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</si>
  <si>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</si>
  <si>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</si>
  <si>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</si>
  <si>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</si>
  <si>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</si>
  <si>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</si>
  <si>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</si>
  <si>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</si>
  <si>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</si>
  <si>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</si>
  <si>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</si>
  <si>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</si>
  <si>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</si>
  <si>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</si>
  <si>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</si>
  <si>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</si>
  <si>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</si>
  <si>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</si>
  <si>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</si>
  <si>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</si>
  <si>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</si>
  <si>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</si>
  <si>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</si>
  <si>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</si>
  <si>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</si>
  <si>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</si>
  <si>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</si>
  <si>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</si>
  <si>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</si>
  <si>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</si>
  <si>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</si>
  <si>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</si>
  <si>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</si>
  <si>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</si>
  <si>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</si>
  <si>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</si>
  <si>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</si>
  <si>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</si>
  <si>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</si>
  <si>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</si>
  <si>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</si>
  <si>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</si>
  <si>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</si>
  <si>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</si>
  <si>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</si>
  <si>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</si>
  <si>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</si>
  <si>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</si>
  <si>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</si>
  <si>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</si>
  <si>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</si>
  <si>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</si>
  <si>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</si>
  <si>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</si>
  <si>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</si>
  <si>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</si>
  <si>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</si>
  <si>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</si>
  <si>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</si>
  <si>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</si>
  <si>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</si>
  <si>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</si>
  <si>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</si>
  <si>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</si>
  <si>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</si>
  <si>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</si>
  <si>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</si>
  <si>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</si>
  <si>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</si>
  <si>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</si>
  <si>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</si>
  <si>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</si>
  <si>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</si>
  <si>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</si>
  <si>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</si>
  <si>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</si>
  <si>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</si>
  <si>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</si>
  <si>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</si>
  <si>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</si>
  <si>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</si>
  <si>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</si>
  <si>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</si>
  <si>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</si>
  <si>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</si>
  <si>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</si>
  <si>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</si>
  <si>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</si>
  <si>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</si>
  <si>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</si>
  <si>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</si>
  <si>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</si>
  <si>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</si>
  <si>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</si>
  <si>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</si>
  <si>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</si>
  <si>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</si>
  <si>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</si>
  <si>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</si>
  <si>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</si>
  <si>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</si>
  <si>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</si>
  <si>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</si>
  <si>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</si>
  <si>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</si>
  <si>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</si>
  <si>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</si>
  <si>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</si>
  <si>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</si>
  <si>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</si>
  <si>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</si>
  <si>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</si>
  <si>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</si>
  <si>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</si>
  <si>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</si>
  <si>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</si>
  <si>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</si>
  <si>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</si>
  <si>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</si>
  <si>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</si>
  <si>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</si>
  <si>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</si>
  <si>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</si>
  <si>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</si>
  <si>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</si>
  <si>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</si>
  <si>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</si>
  <si>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</si>
  <si>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</si>
  <si>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</si>
  <si>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</si>
  <si>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</si>
  <si>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</si>
  <si>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</si>
  <si>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</si>
  <si>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</si>
  <si>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</si>
  <si>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</si>
  <si>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</si>
  <si>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</si>
  <si>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</si>
  <si>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</si>
  <si>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</si>
  <si>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</si>
  <si>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</si>
  <si>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</si>
  <si>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</si>
  <si>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</si>
  <si>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</si>
  <si>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</si>
  <si>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</si>
  <si>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</si>
  <si>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</si>
  <si>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</si>
  <si>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</si>
  <si>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</si>
  <si>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</si>
  <si>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</si>
  <si>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</si>
  <si>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</si>
  <si>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</si>
  <si>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</si>
  <si>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</si>
  <si>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</si>
  <si>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</si>
  <si>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</si>
  <si>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</si>
  <si>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</si>
  <si>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</si>
  <si>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</si>
  <si>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</si>
  <si>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</si>
  <si>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</si>
  <si>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</si>
  <si>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</si>
  <si>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</si>
  <si>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</si>
  <si>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</si>
  <si>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</si>
  <si>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</si>
  <si>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</si>
  <si>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</si>
  <si>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</si>
  <si>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</si>
  <si>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</si>
  <si>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</si>
  <si>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</si>
  <si>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</si>
  <si>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</si>
  <si>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</si>
  <si>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</si>
  <si>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</si>
  <si>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</si>
  <si>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</si>
  <si>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</si>
  <si>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</si>
  <si>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</si>
  <si>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</si>
  <si>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</si>
  <si>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</si>
  <si>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</si>
  <si>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</si>
  <si>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</si>
  <si>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</si>
  <si>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</si>
  <si>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</si>
  <si>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</si>
  <si>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</si>
  <si>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</si>
  <si>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</si>
  <si>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</si>
  <si>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</si>
  <si>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</si>
  <si>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</si>
  <si>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</si>
  <si>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</si>
  <si>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</si>
  <si>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</si>
  <si>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</si>
  <si>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</si>
  <si>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</si>
  <si>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</si>
  <si>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</si>
  <si>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</si>
  <si>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</si>
  <si>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</si>
  <si>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</si>
  <si>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</si>
  <si>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</si>
  <si>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</si>
  <si>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</si>
  <si>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</si>
  <si>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</si>
  <si>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</si>
  <si>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</si>
  <si>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</si>
  <si>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</si>
  <si>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</si>
  <si>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</si>
  <si>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</si>
  <si>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</si>
  <si>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</si>
  <si>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</si>
  <si>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</si>
  <si>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</si>
  <si>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</si>
  <si>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</si>
  <si>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</si>
  <si>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</si>
  <si>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</si>
  <si>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</si>
  <si>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</si>
  <si>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</si>
  <si>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</si>
  <si>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</si>
  <si>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</si>
  <si>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</si>
  <si>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</si>
  <si>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</si>
  <si>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</si>
  <si>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</si>
  <si>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</si>
  <si>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</si>
  <si>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</si>
  <si>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</si>
  <si>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</si>
  <si>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</si>
  <si>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</si>
  <si>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</si>
  <si>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</si>
  <si>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</si>
  <si>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</si>
  <si>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</si>
  <si>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</si>
  <si>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</si>
  <si>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</si>
  <si>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</si>
  <si>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</si>
  <si>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</si>
  <si>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</si>
  <si>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</si>
  <si>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</si>
  <si>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</si>
  <si>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</si>
  <si>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</si>
  <si>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</si>
  <si>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</si>
  <si>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</si>
  <si>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</si>
  <si>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</si>
  <si>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</si>
  <si>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</si>
  <si>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</si>
  <si>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</si>
  <si>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</si>
  <si>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</si>
  <si>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</si>
  <si>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</si>
  <si>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</si>
  <si>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</si>
  <si>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</si>
  <si>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</si>
  <si>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</si>
  <si>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</si>
  <si>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</si>
  <si>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</si>
  <si>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</si>
  <si>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</si>
  <si>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</si>
  <si>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</si>
  <si>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</si>
  <si>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</si>
  <si>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</si>
  <si>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</si>
  <si>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</si>
  <si>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</si>
  <si>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</si>
  <si>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</si>
  <si>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</si>
  <si>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</si>
  <si>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</si>
  <si>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</si>
  <si>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</si>
  <si>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</si>
  <si>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</si>
  <si>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</si>
  <si>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</si>
  <si>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</si>
  <si>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</si>
  <si>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</si>
  <si>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</si>
  <si>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</si>
  <si>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</si>
  <si>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</si>
  <si>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</si>
  <si>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</si>
  <si>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</si>
  <si>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</si>
  <si>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</si>
  <si>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</si>
  <si>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</si>
  <si>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</si>
  <si>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</si>
  <si>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</si>
  <si>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</si>
  <si>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</si>
  <si>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</si>
  <si>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</si>
  <si>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</si>
  <si>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</si>
  <si>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</si>
  <si>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</si>
  <si>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</si>
  <si>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</si>
  <si>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</si>
  <si>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</si>
  <si>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</si>
  <si>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</si>
  <si>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</si>
  <si>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</si>
  <si>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</si>
  <si>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</si>
  <si>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</si>
  <si>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</si>
  <si>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</si>
  <si>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</si>
  <si>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</si>
  <si>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</si>
  <si>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</si>
  <si>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</si>
  <si>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</si>
  <si>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</si>
  <si>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</si>
  <si>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</si>
  <si>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</si>
  <si>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</si>
  <si>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</si>
  <si>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</si>
  <si>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</si>
  <si>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</si>
  <si>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</si>
  <si>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</si>
  <si>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</si>
  <si>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</si>
  <si>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</si>
  <si>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</si>
  <si>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</si>
  <si>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</si>
  <si>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</si>
  <si>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</si>
  <si>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</si>
  <si>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</si>
  <si>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</si>
  <si>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</si>
  <si>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</si>
  <si>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</si>
  <si>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</si>
  <si>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</si>
  <si>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</si>
  <si>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</si>
  <si>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</si>
  <si>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</si>
  <si>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</si>
  <si>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</si>
  <si>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</si>
  <si>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</si>
  <si>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</si>
  <si>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</si>
  <si>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</si>
  <si>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</si>
  <si>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</si>
  <si>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</si>
  <si>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</si>
  <si>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</si>
  <si>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</si>
  <si>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</si>
  <si>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</si>
  <si>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</si>
  <si>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</si>
  <si>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</si>
  <si>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</si>
  <si>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</si>
  <si>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</si>
  <si>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</si>
  <si>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</si>
  <si>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</si>
  <si>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</si>
  <si>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</si>
  <si>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</si>
  <si>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</si>
  <si>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</si>
  <si>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</si>
  <si>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</si>
  <si>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</si>
  <si>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</si>
  <si>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</si>
  <si>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</si>
  <si>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</si>
  <si>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</si>
  <si>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</si>
  <si>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</si>
  <si>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</si>
  <si>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</si>
  <si>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</si>
  <si>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</si>
  <si>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</si>
  <si>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</si>
  <si>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</si>
  <si>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</si>
  <si>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</si>
  <si>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</si>
  <si>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</si>
  <si>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</si>
  <si>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</si>
  <si>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</si>
  <si>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</si>
  <si>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</si>
  <si>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</si>
  <si>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</si>
  <si>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</si>
  <si>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</si>
  <si>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</si>
  <si>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</si>
  <si>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</si>
  <si>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</si>
  <si>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</si>
  <si>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</si>
  <si>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</si>
  <si>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</si>
  <si>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</si>
  <si>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</si>
  <si>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</si>
  <si>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</si>
  <si>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</si>
  <si>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</si>
  <si>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</si>
  <si>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</si>
  <si>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</si>
  <si>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</si>
  <si>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</si>
  <si>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</si>
  <si>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</si>
  <si>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</si>
  <si>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</si>
  <si>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</si>
  <si>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</si>
  <si>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</si>
  <si>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</si>
  <si>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</si>
  <si>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</si>
  <si>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</si>
  <si>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</si>
  <si>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</si>
  <si>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</si>
  <si>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</si>
  <si>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</si>
  <si>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</si>
  <si>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</si>
  <si>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</si>
  <si>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</si>
  <si>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</si>
  <si>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</si>
  <si>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</si>
  <si>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</si>
  <si>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</si>
  <si>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</si>
  <si>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</si>
  <si>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</si>
  <si>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</si>
  <si>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</si>
  <si>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</si>
  <si>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</si>
  <si>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</si>
  <si>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</si>
  <si>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</si>
  <si>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</si>
  <si>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</si>
  <si>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</si>
  <si>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</si>
  <si>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</si>
  <si>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</si>
  <si>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</si>
  <si>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</si>
  <si>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</si>
  <si>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</si>
  <si>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</si>
  <si>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</si>
  <si>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</si>
  <si>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</si>
  <si>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</si>
  <si>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</si>
  <si>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</si>
  <si>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</si>
  <si>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</si>
  <si>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</si>
  <si>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</si>
  <si>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</si>
  <si>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</si>
  <si>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</si>
  <si>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</si>
  <si>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</si>
  <si>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</si>
  <si>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</si>
  <si>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</si>
  <si>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</si>
  <si>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</si>
  <si>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</si>
  <si>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</si>
  <si>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</si>
  <si>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</si>
  <si>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</si>
  <si>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</si>
  <si>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</si>
  <si>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</si>
  <si>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</si>
  <si>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</si>
  <si>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</si>
  <si>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</si>
  <si>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</si>
  <si>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</si>
  <si>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</si>
  <si>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</si>
  <si>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</si>
  <si>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</si>
  <si>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</si>
  <si>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</si>
  <si>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</si>
  <si>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</si>
  <si>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</si>
  <si>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</si>
  <si>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</si>
  <si>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</si>
  <si>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</si>
  <si>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</si>
  <si>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</si>
  <si>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</si>
  <si>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</si>
  <si>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</si>
  <si>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</si>
  <si>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</si>
  <si>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</si>
  <si>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</si>
  <si>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</si>
  <si>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</si>
  <si>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</si>
  <si>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</si>
  <si>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</si>
  <si>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</si>
  <si>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</si>
  <si>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</si>
  <si>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</si>
  <si>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</si>
  <si>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</si>
  <si>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</si>
  <si>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</si>
  <si>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</si>
  <si>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</si>
  <si>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</si>
  <si>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</si>
  <si>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</si>
  <si>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</si>
  <si>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</si>
  <si>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</si>
  <si>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</si>
  <si>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</si>
  <si>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</si>
  <si>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</si>
  <si>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</si>
  <si>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</si>
  <si>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</si>
  <si>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</si>
  <si>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</si>
  <si>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</si>
  <si>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</si>
  <si>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</si>
  <si>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</si>
  <si>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</si>
  <si>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</si>
  <si>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</si>
  <si>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</si>
  <si>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</si>
  <si>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</si>
  <si>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</si>
  <si>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</si>
  <si>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</si>
  <si>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</si>
  <si>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</si>
  <si>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</si>
  <si>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</si>
  <si>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</si>
  <si>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</si>
  <si>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</si>
  <si>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</si>
  <si>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</si>
  <si>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</si>
  <si>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</si>
  <si>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</si>
  <si>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</si>
  <si>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</si>
  <si>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</si>
  <si>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</si>
  <si>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</si>
  <si>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</si>
  <si>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</si>
  <si>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</si>
  <si>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</si>
  <si>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</si>
  <si>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</si>
  <si>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</si>
  <si>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</si>
  <si>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</si>
  <si>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</si>
  <si>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</si>
  <si>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</si>
  <si>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</si>
  <si>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</si>
  <si>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</si>
  <si>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</si>
  <si>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</si>
  <si>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</si>
  <si>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</si>
  <si>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</si>
  <si>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</si>
  <si>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</si>
  <si>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</si>
  <si>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</si>
  <si>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</si>
  <si>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</si>
  <si>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</si>
  <si>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</si>
  <si>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</si>
  <si>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</si>
  <si>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</si>
  <si>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</si>
  <si>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</si>
  <si>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</si>
  <si>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</si>
  <si>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</si>
  <si>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</si>
  <si>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</si>
  <si>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</si>
  <si>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</si>
  <si>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</si>
  <si>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</si>
  <si>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</si>
  <si>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</si>
  <si>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</si>
  <si>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</si>
  <si>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</si>
  <si>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</si>
  <si>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</si>
  <si>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</si>
  <si>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</si>
  <si>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</si>
  <si>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</si>
  <si>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</si>
  <si>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</si>
  <si>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</si>
  <si>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</si>
  <si>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</si>
  <si>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</si>
  <si>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</si>
  <si>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</si>
  <si>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</si>
  <si>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</si>
  <si>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</si>
  <si>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</si>
  <si>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</si>
  <si>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</si>
  <si>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</si>
  <si>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</si>
  <si>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</si>
  <si>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</si>
  <si>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</si>
  <si>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</si>
  <si>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</si>
  <si>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</si>
  <si>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</si>
  <si>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</si>
  <si>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</si>
  <si>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</si>
  <si>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</si>
  <si>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</si>
  <si>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</si>
  <si>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</si>
  <si>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</si>
  <si>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</si>
  <si>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</si>
  <si>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</si>
  <si>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</si>
  <si>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</si>
  <si>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</si>
  <si>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</si>
  <si>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</si>
  <si>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</si>
  <si>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</si>
  <si>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</si>
  <si>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</si>
  <si>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</si>
  <si>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</si>
  <si>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</si>
  <si>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</si>
  <si>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</si>
  <si>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</si>
  <si>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</si>
  <si>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</si>
  <si>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</si>
  <si>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</si>
  <si>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</si>
  <si>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</si>
  <si>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</si>
  <si>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</si>
  <si>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</si>
  <si>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</si>
  <si>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</si>
  <si>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</si>
  <si>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</si>
  <si>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</si>
  <si>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</si>
  <si>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</si>
  <si>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</si>
  <si>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</si>
  <si>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</si>
  <si>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</si>
  <si>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</si>
  <si>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</si>
  <si>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</si>
  <si>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</si>
  <si>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</si>
  <si>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</si>
  <si>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</si>
  <si>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</si>
  <si>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</si>
  <si>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</si>
  <si>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</si>
  <si>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</si>
  <si>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</si>
  <si>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</si>
  <si>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</si>
  <si>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</si>
  <si>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</si>
  <si>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</si>
  <si>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</si>
  <si>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</si>
  <si>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</si>
  <si>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</si>
  <si>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</si>
  <si>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</si>
  <si>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</si>
  <si>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</si>
  <si>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</si>
  <si>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</si>
  <si>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</si>
  <si>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</si>
  <si>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</si>
  <si>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</si>
  <si>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</si>
  <si>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</si>
  <si>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</si>
  <si>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</si>
  <si>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</si>
  <si>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</si>
  <si>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</si>
  <si>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</si>
  <si>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</si>
  <si>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</si>
  <si>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</si>
  <si>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</si>
  <si>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</si>
  <si>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</si>
  <si>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</si>
  <si>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</si>
  <si>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</si>
  <si>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</si>
  <si>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</si>
  <si>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</si>
  <si>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</si>
  <si>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</si>
  <si>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</si>
  <si>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</si>
  <si>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</si>
  <si>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</si>
  <si>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</si>
  <si>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</si>
  <si>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</si>
  <si>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</si>
  <si>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</si>
  <si>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</si>
  <si>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</si>
  <si>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</si>
  <si>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</si>
  <si>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</si>
  <si>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</si>
  <si>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</si>
  <si>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</si>
  <si>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</si>
  <si>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</si>
  <si>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</si>
  <si>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</si>
  <si>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</si>
  <si>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</si>
  <si>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</si>
  <si>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</si>
  <si>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</si>
  <si>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</si>
  <si>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</si>
  <si>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</si>
  <si>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</si>
  <si>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</si>
  <si>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</si>
  <si>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</si>
  <si>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</si>
  <si>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</si>
  <si>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</si>
  <si>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</si>
  <si>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</si>
  <si>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</si>
  <si>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</si>
  <si>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</si>
  <si>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</si>
  <si>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</si>
  <si>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</si>
  <si>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</si>
  <si>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</si>
  <si>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</si>
  <si>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</si>
  <si>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</si>
  <si>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</si>
  <si>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</si>
  <si>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</si>
  <si>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</si>
  <si>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</si>
  <si>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</si>
  <si>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</si>
  <si>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</si>
  <si>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</si>
  <si>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</si>
  <si>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</si>
  <si>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</si>
  <si>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</si>
  <si>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</si>
  <si>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</si>
  <si>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</si>
  <si>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</si>
  <si>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</si>
  <si>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</si>
  <si>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</si>
  <si>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</si>
  <si>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</si>
  <si>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</si>
  <si>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</si>
  <si>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</si>
  <si>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</si>
  <si>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</si>
  <si>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</si>
  <si>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</si>
  <si>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</si>
  <si>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</si>
  <si>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</si>
  <si>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</si>
  <si>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</si>
  <si>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</si>
  <si>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</si>
  <si>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</si>
  <si>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</si>
  <si>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</si>
  <si>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</si>
  <si>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</si>
  <si>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</si>
  <si>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</si>
  <si>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</si>
  <si>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</si>
  <si>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</si>
  <si>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</si>
  <si>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</si>
  <si>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</si>
  <si>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</si>
  <si>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</si>
  <si>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</si>
  <si>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</si>
  <si>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</si>
  <si>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</si>
  <si>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</si>
  <si>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</si>
  <si>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</si>
  <si>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</si>
  <si>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</si>
  <si>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</si>
  <si>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</si>
  <si>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</si>
  <si>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</si>
  <si>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</si>
  <si>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</si>
  <si>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</si>
  <si>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</si>
  <si>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</si>
  <si>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</si>
  <si>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</si>
  <si>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</si>
  <si>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</si>
  <si>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</si>
  <si>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</si>
  <si>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</si>
  <si>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</si>
  <si>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</si>
  <si>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</si>
  <si>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</si>
  <si>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</si>
  <si>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</si>
  <si>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</si>
  <si>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</si>
  <si>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</si>
  <si>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</si>
  <si>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</si>
  <si>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</si>
  <si>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</si>
  <si>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</si>
  <si>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</si>
  <si>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</si>
  <si>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</si>
  <si>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</si>
  <si>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</si>
  <si>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</si>
  <si>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</si>
  <si>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</si>
  <si>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</si>
  <si>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</si>
  <si>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</si>
  <si>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</si>
  <si>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</si>
  <si>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</si>
  <si>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</si>
  <si>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</si>
  <si>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</si>
  <si>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</si>
  <si>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</si>
  <si>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</si>
  <si>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</si>
  <si>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</si>
  <si>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</si>
  <si>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</si>
  <si>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</si>
  <si>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</si>
  <si>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</si>
  <si>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</si>
  <si>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</si>
  <si>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</si>
  <si>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</si>
  <si>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</si>
  <si>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</si>
  <si>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</si>
  <si>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</si>
  <si>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</si>
  <si>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</si>
  <si>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</si>
  <si>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</si>
  <si>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</si>
  <si>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</si>
  <si>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</si>
  <si>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</si>
  <si>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</si>
  <si>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</si>
  <si>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</si>
  <si>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</si>
  <si>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</si>
  <si>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</si>
  <si>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</si>
  <si>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</si>
  <si>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</si>
  <si>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</si>
  <si>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</si>
  <si>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</si>
  <si>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</si>
  <si>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</si>
  <si>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</si>
  <si>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</si>
  <si>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</si>
  <si>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</si>
  <si>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</si>
  <si>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</si>
  <si>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</si>
  <si>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</si>
  <si>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</si>
  <si>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</si>
  <si>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</si>
  <si>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</si>
  <si>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</si>
  <si>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</si>
  <si>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</si>
  <si>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</si>
  <si>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</si>
  <si>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</si>
  <si>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</si>
  <si>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</si>
  <si>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</si>
  <si>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</si>
  <si>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</si>
  <si>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</si>
  <si>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</si>
  <si>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</si>
  <si>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</si>
  <si>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</si>
  <si>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</si>
  <si>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</si>
  <si>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</si>
  <si>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</si>
  <si>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</si>
  <si>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</si>
  <si>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</si>
  <si>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</si>
  <si>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</si>
  <si>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</si>
  <si>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</si>
  <si>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</si>
  <si>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</si>
  <si>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</si>
  <si>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</si>
  <si>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</si>
  <si>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</si>
  <si>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</si>
  <si>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</si>
  <si>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</si>
  <si>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</si>
  <si>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</si>
  <si>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</si>
  <si>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</si>
  <si>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</si>
  <si>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</si>
  <si>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</si>
  <si>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</si>
  <si>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</si>
  <si>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</si>
  <si>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</si>
  <si>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</si>
  <si>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</si>
  <si>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</si>
  <si>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</si>
  <si>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</si>
  <si>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</si>
  <si>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</si>
  <si>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</si>
  <si>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</si>
  <si>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</si>
  <si>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</si>
  <si>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</si>
  <si>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</si>
  <si>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</si>
  <si>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</si>
  <si>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</si>
  <si>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</si>
  <si>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</si>
  <si>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</si>
  <si>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</si>
  <si>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</si>
  <si>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</si>
  <si>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</si>
  <si>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</si>
  <si>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</si>
  <si>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</si>
  <si>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</si>
  <si>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</si>
  <si>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</si>
  <si>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</si>
  <si>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</si>
  <si>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</si>
  <si>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</si>
  <si>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</si>
  <si>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</si>
  <si>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</si>
  <si>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</si>
  <si>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</si>
  <si>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</si>
  <si>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</si>
  <si>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</si>
  <si>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</si>
  <si>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</si>
  <si>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</si>
  <si>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</si>
  <si>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</si>
  <si>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</si>
  <si>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</si>
  <si>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</si>
  <si>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</si>
  <si>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</si>
  <si>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</si>
  <si>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</si>
  <si>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</si>
  <si>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</si>
  <si>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</si>
  <si>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</si>
  <si>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</si>
  <si>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</si>
  <si>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</si>
  <si>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</si>
  <si>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</si>
  <si>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</si>
  <si>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</si>
  <si>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</si>
  <si>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</si>
  <si>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</si>
  <si>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</si>
  <si>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</si>
  <si>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</si>
  <si>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</si>
  <si>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</si>
  <si>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</si>
  <si>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</si>
  <si>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</si>
  <si>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</si>
  <si>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</si>
  <si>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</si>
  <si>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</si>
  <si>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</si>
  <si>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</si>
  <si>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</si>
  <si>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</si>
  <si>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</si>
  <si>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</si>
  <si>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</si>
  <si>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</si>
  <si>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</si>
  <si>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</si>
  <si>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</si>
  <si>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</si>
  <si>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</si>
  <si>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</si>
  <si>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</si>
  <si>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</si>
  <si>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</si>
  <si>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</si>
  <si>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</si>
  <si>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</si>
  <si>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</si>
  <si>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</si>
  <si>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</si>
  <si>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</si>
  <si>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</si>
  <si>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</si>
  <si>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</si>
  <si>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</si>
  <si>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</si>
  <si>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</si>
  <si>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</si>
  <si>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</si>
  <si>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</si>
  <si>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</si>
  <si>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</si>
  <si>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</si>
  <si>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</si>
  <si>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</si>
  <si>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</si>
  <si>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</si>
  <si>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</si>
  <si>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</si>
  <si>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</si>
  <si>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</si>
  <si>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</si>
  <si>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</si>
  <si>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</si>
  <si>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</si>
  <si>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</si>
  <si>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</si>
  <si>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</si>
  <si>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</si>
  <si>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</si>
  <si>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</si>
  <si>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</si>
  <si>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</si>
  <si>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</si>
  <si>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</si>
  <si>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</si>
  <si>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</si>
  <si>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</si>
  <si>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</si>
  <si>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</si>
  <si>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</si>
  <si>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</si>
  <si>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</si>
  <si>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</si>
  <si>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</si>
  <si>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</si>
  <si>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</si>
  <si>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</si>
  <si>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</si>
  <si>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</si>
  <si>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</si>
  <si>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</si>
  <si>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</si>
  <si>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</si>
  <si>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</si>
  <si>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</si>
  <si>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</si>
  <si>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</si>
  <si>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</si>
  <si>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</si>
  <si>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</si>
  <si>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</si>
  <si>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</si>
  <si>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</si>
  <si>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</si>
  <si>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</si>
  <si>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</si>
  <si>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</si>
  <si>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</si>
  <si>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</si>
  <si>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</si>
  <si>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</si>
  <si>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</si>
  <si>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</si>
  <si>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</si>
  <si>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</si>
  <si>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</si>
  <si>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</si>
  <si>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</si>
  <si>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</si>
  <si>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</si>
  <si>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</si>
  <si>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</si>
  <si>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</si>
  <si>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</si>
  <si>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</si>
  <si>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</si>
  <si>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</si>
  <si>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</si>
  <si>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</si>
  <si>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</si>
  <si>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</si>
  <si>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</si>
  <si>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</si>
  <si>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</si>
  <si>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</si>
  <si>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</si>
  <si>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</si>
  <si>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</si>
  <si>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</si>
  <si>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</si>
  <si>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</si>
  <si>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</si>
  <si>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</si>
  <si>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</si>
  <si>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</si>
  <si>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</si>
  <si>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</si>
  <si>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</si>
  <si>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</si>
  <si>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</si>
  <si>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</si>
  <si>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</si>
  <si>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</si>
  <si>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</si>
  <si>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</si>
  <si>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</si>
  <si>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</si>
  <si>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</si>
  <si>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</si>
  <si>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</si>
  <si>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</si>
  <si>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</si>
  <si>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</si>
  <si>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</si>
  <si>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</si>
  <si>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</si>
  <si>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</si>
  <si>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</si>
  <si>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</si>
  <si>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</si>
  <si>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</si>
  <si>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</si>
  <si>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</si>
  <si>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</si>
  <si>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</si>
  <si>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</si>
  <si>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</si>
  <si>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</si>
  <si>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</si>
  <si>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</si>
  <si>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</si>
  <si>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</si>
  <si>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</si>
  <si>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</si>
  <si>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</si>
  <si>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</si>
  <si>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</si>
  <si>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</si>
  <si>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</si>
  <si>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</si>
  <si>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</si>
  <si>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</si>
  <si>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</si>
  <si>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</si>
  <si>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</si>
  <si>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</si>
  <si>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</si>
  <si>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</si>
  <si>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</si>
  <si>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</si>
  <si>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</si>
  <si>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</si>
  <si>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</si>
  <si>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</si>
  <si>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</si>
  <si>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</si>
  <si>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</si>
  <si>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</si>
  <si>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</si>
  <si>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</si>
  <si>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</si>
  <si>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</si>
  <si>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</si>
  <si>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</si>
  <si>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</si>
  <si>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</si>
  <si>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</si>
  <si>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</si>
  <si>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</si>
  <si>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</si>
  <si>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</si>
  <si>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</si>
  <si>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</si>
  <si>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</si>
  <si>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</si>
  <si>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</si>
  <si>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</si>
  <si>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</si>
  <si>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</si>
  <si>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</si>
  <si>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</si>
  <si>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</si>
  <si>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</si>
  <si>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</si>
  <si>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</si>
  <si>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</si>
  <si>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</si>
  <si>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</si>
  <si>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</si>
  <si>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</si>
  <si>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</si>
  <si>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</si>
  <si>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</si>
  <si>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</si>
  <si>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</si>
  <si>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</si>
  <si>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</si>
  <si>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</si>
  <si>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</si>
  <si>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</si>
  <si>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</si>
  <si>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</si>
  <si>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</si>
  <si>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</si>
  <si>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</si>
  <si>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</si>
  <si>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</si>
  <si>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</si>
  <si>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</si>
  <si>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</si>
  <si>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</si>
  <si>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</si>
  <si>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</si>
  <si>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</si>
  <si>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</si>
  <si>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</si>
  <si>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</si>
  <si>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</si>
  <si>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</si>
  <si>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</si>
  <si>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</si>
  <si>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</si>
  <si>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</si>
  <si>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</si>
  <si>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</si>
  <si>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</si>
  <si>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</si>
  <si>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</si>
  <si>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</si>
  <si>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</si>
  <si>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</si>
  <si>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</si>
  <si>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</si>
  <si>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</si>
  <si>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</si>
  <si>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</si>
  <si>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</si>
  <si>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</si>
  <si>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</si>
  <si>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</si>
  <si>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</si>
  <si>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</si>
  <si>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</si>
  <si>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</si>
  <si>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</si>
  <si>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</si>
  <si>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</si>
  <si>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</si>
  <si>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</si>
  <si>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</si>
  <si>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</si>
  <si>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</si>
  <si>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</si>
  <si>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</si>
  <si>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</si>
  <si>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</si>
  <si>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</si>
  <si>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</si>
  <si>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</si>
  <si>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</si>
  <si>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</si>
  <si>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</si>
  <si>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</si>
  <si>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</si>
  <si>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</si>
  <si>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</si>
  <si>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</si>
  <si>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</si>
  <si>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</si>
  <si>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</si>
  <si>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</si>
  <si>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</si>
  <si>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</si>
  <si>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</si>
  <si>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</si>
  <si>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</si>
  <si>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</si>
  <si>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</si>
  <si>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</si>
  <si>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</si>
  <si>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</si>
  <si>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</si>
  <si>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</si>
  <si>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</si>
  <si>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</si>
  <si>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</si>
  <si>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</si>
  <si>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</si>
  <si>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</si>
  <si>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</si>
  <si>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</si>
  <si>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</si>
  <si>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</si>
  <si>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</si>
  <si>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</si>
  <si>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</si>
  <si>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</si>
  <si>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</si>
  <si>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</si>
  <si>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</si>
  <si>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</si>
  <si>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</si>
  <si>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</si>
  <si>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</si>
  <si>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</si>
  <si>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</si>
  <si>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</si>
  <si>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</si>
  <si>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</si>
  <si>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</si>
  <si>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</si>
  <si>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</si>
  <si>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</si>
  <si>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</si>
  <si>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</si>
  <si>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</si>
  <si>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</si>
  <si>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</si>
  <si>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</si>
  <si>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</si>
  <si>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</si>
  <si>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</si>
  <si>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</si>
  <si>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</si>
  <si>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</si>
  <si>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</si>
  <si>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</si>
  <si>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</si>
  <si>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</si>
  <si>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</si>
  <si>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</si>
  <si>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</si>
  <si>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</si>
  <si>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</si>
  <si>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</si>
  <si>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</si>
  <si>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</si>
  <si>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</si>
  <si>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</si>
  <si>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</si>
  <si>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</si>
  <si>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</si>
  <si>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</si>
  <si>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</si>
  <si>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</si>
  <si>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</si>
  <si>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</si>
  <si>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</si>
  <si>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</si>
  <si>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</si>
  <si>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</si>
  <si>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</si>
  <si>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</si>
  <si>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</si>
  <si>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</si>
  <si>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</si>
  <si>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</si>
  <si>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</si>
  <si>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</si>
  <si>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</si>
  <si>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</si>
  <si>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</si>
  <si>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</si>
  <si>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</si>
  <si>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</si>
  <si>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</si>
  <si>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</si>
  <si>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</si>
  <si>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</si>
  <si>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</si>
  <si>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</si>
  <si>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</si>
  <si>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</si>
  <si>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</si>
  <si>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</si>
  <si>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</si>
  <si>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</si>
  <si>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</si>
  <si>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</si>
  <si>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</si>
  <si>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</si>
  <si>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</si>
  <si>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</si>
  <si>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</si>
  <si>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</si>
  <si>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</si>
  <si>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</si>
  <si>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</si>
  <si>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</si>
  <si>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</si>
  <si>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</si>
  <si>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</si>
  <si>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</si>
  <si>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</si>
  <si>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</si>
  <si>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</si>
  <si>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</si>
  <si>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</si>
  <si>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</si>
  <si>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</si>
  <si>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</si>
  <si>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</si>
  <si>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</si>
  <si>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</si>
  <si>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</si>
  <si>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</si>
  <si>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</si>
  <si>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</si>
  <si>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</si>
  <si>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</si>
  <si>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</si>
  <si>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</si>
  <si>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</si>
  <si>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</si>
  <si>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</si>
  <si>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</si>
  <si>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</si>
  <si>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</si>
  <si>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</si>
  <si>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</si>
  <si>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</si>
  <si>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</si>
  <si>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</si>
  <si>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</si>
  <si>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</si>
  <si>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</si>
  <si>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</si>
  <si>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</si>
  <si>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</si>
  <si>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</si>
  <si>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</si>
  <si>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</si>
  <si>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</si>
  <si>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</si>
  <si>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</si>
  <si>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</si>
  <si>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</si>
  <si>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</si>
  <si>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</si>
  <si>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</si>
  <si>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</si>
  <si>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</si>
  <si>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</si>
  <si>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</si>
  <si>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</si>
  <si>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</si>
  <si>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</si>
  <si>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</si>
  <si>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</si>
  <si>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</si>
  <si>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</si>
  <si>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</si>
  <si>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</si>
  <si>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</si>
  <si>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</si>
  <si>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</si>
  <si>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</si>
  <si>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</si>
  <si>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</si>
  <si>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</si>
  <si>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</si>
  <si>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</si>
  <si>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</si>
  <si>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</si>
  <si>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</si>
  <si>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</si>
  <si>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</si>
  <si>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</si>
  <si>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</si>
  <si>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</si>
  <si>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</si>
  <si>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</si>
  <si>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</si>
  <si>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</si>
  <si>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</si>
  <si>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</si>
  <si>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</si>
  <si>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</si>
  <si>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</si>
  <si>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</si>
  <si>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</si>
  <si>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</si>
  <si>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</si>
  <si>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</si>
  <si>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</si>
  <si>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</si>
  <si>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</si>
  <si>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</si>
  <si>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</si>
  <si>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</si>
  <si>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</si>
  <si>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</si>
  <si>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</si>
  <si>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</si>
  <si>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</si>
  <si>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</si>
  <si>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</si>
  <si>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</si>
  <si>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</si>
  <si>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</si>
  <si>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</si>
  <si>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</si>
  <si>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</si>
  <si>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</si>
  <si>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</si>
  <si>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</si>
  <si>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</si>
  <si>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</si>
  <si>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</si>
  <si>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</si>
  <si>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</si>
  <si>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</si>
  <si>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</si>
  <si>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</si>
  <si>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</si>
  <si>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</si>
  <si>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</si>
  <si>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</si>
  <si>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</si>
  <si>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</si>
  <si>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</si>
  <si>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</si>
  <si>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</si>
  <si>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</si>
  <si>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</si>
  <si>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</si>
  <si>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</si>
  <si>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</si>
  <si>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</si>
  <si>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</si>
  <si>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</si>
  <si>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</si>
  <si>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</si>
  <si>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</si>
  <si>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</si>
  <si>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</si>
  <si>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</si>
  <si>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</si>
  <si>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</si>
  <si>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</si>
  <si>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</si>
  <si>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</si>
  <si>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</si>
  <si>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</si>
  <si>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</si>
  <si>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</si>
  <si>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</si>
  <si>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</si>
  <si>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</si>
  <si>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</si>
  <si>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</si>
  <si>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</si>
  <si>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</si>
  <si>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</si>
  <si>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</si>
  <si>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</si>
  <si>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</si>
  <si>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</si>
  <si>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</si>
  <si>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</si>
  <si>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</si>
  <si>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</si>
  <si>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</si>
  <si>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</si>
  <si>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</si>
  <si>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</si>
  <si>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</si>
  <si>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</si>
  <si>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</si>
  <si>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</si>
  <si>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</si>
  <si>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</si>
  <si>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</si>
  <si>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</si>
  <si>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</si>
  <si>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</si>
  <si>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</si>
  <si>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</si>
  <si>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</si>
  <si>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</si>
  <si>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</si>
  <si>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</si>
  <si>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</si>
  <si>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</si>
  <si>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</si>
  <si>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</si>
  <si>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</si>
  <si>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</si>
  <si>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</si>
  <si>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</si>
  <si>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</si>
  <si>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</si>
  <si>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</si>
  <si>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</si>
  <si>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</si>
  <si>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</si>
  <si>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</si>
  <si>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</si>
  <si>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</si>
  <si>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</si>
  <si>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</si>
  <si>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</si>
  <si>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</si>
  <si>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</si>
  <si>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</si>
  <si>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</si>
  <si>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</si>
  <si>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</si>
  <si>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</si>
  <si>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</si>
  <si>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</si>
  <si>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</si>
  <si>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</si>
  <si>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</si>
  <si>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</si>
  <si>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</si>
  <si>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</si>
  <si>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</si>
  <si>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</si>
  <si>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</si>
  <si>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</si>
  <si>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</si>
  <si>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</si>
  <si>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</si>
  <si>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</si>
  <si>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</si>
  <si>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</si>
  <si>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</si>
  <si>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</si>
  <si>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</si>
  <si>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</si>
  <si>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</si>
  <si>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</si>
  <si>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</si>
  <si>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</si>
  <si>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</si>
  <si>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</si>
  <si>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</si>
  <si>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</si>
  <si>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</si>
  <si>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</si>
  <si>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</si>
  <si>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</si>
  <si>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</si>
  <si>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</si>
  <si>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</si>
  <si>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</si>
  <si>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</si>
  <si>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</si>
  <si>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</si>
  <si>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</si>
  <si>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</si>
  <si>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</si>
  <si>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</si>
  <si>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</si>
  <si>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</si>
  <si>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</si>
  <si>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</si>
  <si>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</si>
  <si>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</si>
  <si>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</si>
  <si>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</si>
  <si>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</si>
  <si>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</si>
  <si>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</si>
  <si>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</si>
  <si>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</si>
  <si>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</si>
  <si>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</si>
  <si>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</si>
  <si>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</si>
  <si>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</si>
  <si>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</si>
  <si>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</si>
  <si>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</si>
  <si>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</si>
  <si>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</si>
  <si>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</si>
  <si>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</si>
  <si>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</si>
  <si>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</si>
  <si>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</si>
  <si>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</si>
  <si>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</si>
  <si>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</si>
  <si>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</si>
  <si>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</si>
  <si>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</si>
  <si>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</si>
  <si>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</si>
  <si>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</si>
  <si>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</si>
  <si>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</si>
  <si>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</si>
  <si>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</si>
  <si>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</si>
  <si>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</si>
  <si>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</si>
  <si>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</si>
  <si>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</si>
  <si>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</si>
  <si>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</si>
  <si>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</si>
  <si>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</si>
  <si>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</si>
  <si>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</si>
  <si>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</si>
  <si>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</si>
  <si>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</si>
  <si>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</si>
  <si>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</si>
  <si>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</si>
  <si>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</si>
  <si>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</si>
  <si>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</si>
  <si>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</si>
  <si>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</si>
  <si>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</si>
  <si>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</si>
  <si>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</si>
  <si>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</si>
  <si>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</si>
  <si>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</si>
  <si>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</si>
  <si>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</si>
  <si>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</si>
  <si>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</si>
  <si>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</si>
  <si>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</si>
  <si>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</si>
  <si>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</si>
  <si>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</si>
  <si>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</si>
  <si>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</si>
  <si>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</si>
  <si>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</si>
  <si>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</si>
  <si>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</si>
  <si>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</si>
  <si>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</si>
  <si>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</si>
  <si>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</si>
  <si>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</si>
  <si>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</si>
  <si>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</si>
  <si>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</si>
  <si>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</si>
  <si>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</si>
  <si>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</si>
  <si>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</si>
  <si>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</si>
  <si>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</si>
  <si>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</si>
  <si>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</si>
  <si>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</si>
  <si>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</si>
  <si>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</si>
  <si>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</si>
  <si>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</si>
  <si>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</si>
  <si>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</si>
  <si>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</si>
  <si>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</si>
  <si>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</si>
  <si>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</si>
  <si>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</si>
  <si>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</si>
  <si>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</si>
  <si>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</si>
  <si>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</si>
  <si>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</si>
  <si>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</si>
  <si>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</si>
  <si>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</si>
  <si>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</si>
  <si>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</si>
  <si>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</si>
  <si>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</si>
  <si>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</si>
  <si>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</si>
  <si>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</si>
  <si>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</si>
  <si>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</si>
  <si>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</si>
  <si>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</si>
  <si>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</si>
  <si>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</si>
  <si>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</si>
  <si>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</si>
  <si>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</si>
  <si>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</si>
  <si>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</si>
  <si>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</si>
  <si>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</si>
  <si>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</si>
  <si>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</si>
  <si>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</si>
  <si>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</si>
  <si>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</si>
  <si>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</si>
  <si>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</si>
  <si>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</si>
  <si>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</si>
  <si>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</si>
  <si>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</si>
  <si>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</si>
  <si>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</si>
  <si>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</si>
  <si>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</si>
  <si>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</si>
  <si>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</si>
  <si>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</si>
  <si>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</si>
  <si>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</si>
  <si>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</si>
  <si>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</si>
  <si>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</si>
  <si>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</si>
  <si>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</si>
  <si>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</si>
  <si>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</si>
  <si>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</si>
  <si>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</si>
  <si>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</si>
  <si>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</si>
  <si>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</si>
  <si>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</si>
  <si>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</si>
  <si>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</si>
  <si>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</si>
  <si>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</si>
  <si>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</si>
  <si>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</si>
  <si>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</si>
  <si>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</si>
  <si>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</si>
  <si>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</si>
  <si>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</si>
  <si>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</si>
  <si>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</si>
  <si>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</si>
  <si>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</si>
  <si>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</si>
  <si>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</si>
  <si>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</si>
  <si>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</si>
  <si>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</si>
  <si>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</si>
  <si>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</si>
  <si>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</si>
  <si>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</si>
  <si>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</si>
  <si>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</si>
  <si>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</si>
  <si>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</si>
  <si>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</si>
  <si>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</si>
  <si>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</si>
  <si>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</si>
  <si>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</si>
  <si>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</si>
  <si>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</si>
  <si>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</si>
  <si>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</si>
  <si>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</si>
  <si>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</si>
  <si>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</si>
  <si>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</si>
  <si>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</si>
  <si>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</si>
  <si>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</si>
  <si>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</si>
  <si>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</si>
  <si>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</si>
  <si>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</si>
  <si>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</si>
  <si>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</si>
  <si>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</si>
  <si>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</si>
  <si>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</si>
  <si>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</si>
  <si>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</si>
  <si>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</si>
  <si>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</si>
  <si>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</si>
  <si>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</si>
  <si>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</si>
  <si>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</si>
  <si>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</si>
  <si>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</si>
  <si>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</si>
  <si>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</si>
  <si>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</si>
  <si>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</si>
  <si>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</si>
  <si>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</si>
  <si>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</si>
  <si>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</si>
  <si>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</si>
  <si>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</si>
  <si>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</si>
  <si>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</si>
  <si>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</si>
  <si>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</si>
  <si>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</si>
  <si>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</si>
  <si>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</si>
  <si>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</si>
  <si>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</si>
  <si>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</si>
  <si>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</si>
  <si>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</si>
  <si>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</si>
  <si>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</si>
  <si>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</si>
  <si>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</si>
  <si>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</si>
  <si>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</si>
  <si>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</si>
  <si>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</si>
  <si>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</si>
  <si>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</si>
  <si>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</si>
  <si>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</si>
  <si>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</si>
  <si>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</si>
  <si>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</si>
  <si>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</si>
  <si>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</si>
  <si>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</si>
  <si>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</si>
  <si>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</si>
  <si>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</si>
  <si>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</si>
  <si>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</si>
  <si>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</si>
  <si>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</si>
  <si>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</si>
  <si>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</si>
  <si>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</si>
  <si>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</si>
  <si>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</si>
  <si>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</si>
  <si>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</si>
  <si>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</si>
  <si>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</si>
  <si>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</si>
  <si>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</si>
  <si>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</si>
  <si>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</si>
  <si>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</si>
  <si>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</si>
  <si>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</si>
  <si>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</si>
  <si>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</si>
  <si>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</si>
  <si>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</si>
  <si>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</si>
  <si>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</si>
  <si>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</si>
  <si>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</si>
  <si>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</si>
  <si>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</si>
  <si>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</si>
  <si>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</si>
  <si>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</si>
  <si>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</si>
  <si>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</si>
  <si>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</si>
  <si>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</si>
  <si>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</si>
  <si>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</si>
  <si>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</si>
  <si>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</si>
  <si>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</si>
  <si>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</si>
  <si>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</si>
  <si>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</si>
  <si>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</si>
  <si>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</si>
  <si>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</si>
  <si>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</si>
  <si>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</si>
  <si>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</si>
  <si>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</si>
  <si>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</si>
  <si>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</si>
  <si>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</si>
  <si>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</si>
  <si>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</si>
  <si>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</si>
  <si>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</si>
  <si>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</si>
  <si>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</si>
  <si>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</si>
  <si>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</si>
  <si>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</si>
  <si>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</si>
  <si>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</si>
  <si>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</si>
  <si>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</si>
  <si>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</si>
  <si>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</si>
  <si>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</si>
  <si>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</si>
  <si>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</si>
  <si>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</si>
  <si>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</si>
  <si>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</si>
  <si>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</si>
  <si>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</si>
  <si>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</si>
  <si>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</si>
  <si>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</si>
  <si>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</si>
  <si>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</si>
  <si>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</si>
  <si>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</si>
  <si>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</si>
  <si>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</si>
  <si>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</si>
  <si>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</si>
  <si>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</si>
  <si>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</si>
  <si>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</si>
  <si>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</si>
  <si>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</si>
  <si>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</si>
  <si>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</si>
  <si>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</si>
  <si>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</si>
  <si>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</si>
  <si>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</si>
  <si>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</si>
  <si>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</si>
  <si>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</si>
  <si>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</si>
  <si>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</si>
  <si>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</si>
  <si>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</si>
  <si>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</si>
  <si>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</si>
  <si>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</si>
  <si>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</si>
  <si>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</si>
  <si>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</si>
  <si>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</si>
  <si>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</si>
  <si>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</si>
  <si>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</si>
  <si>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</si>
  <si>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</si>
  <si>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</si>
  <si>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</si>
  <si>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</si>
  <si>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</si>
  <si>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</si>
  <si>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</si>
  <si>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</si>
  <si>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</si>
  <si>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</si>
  <si>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</si>
  <si>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</si>
  <si>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</si>
  <si>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</si>
  <si>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</si>
  <si>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</si>
  <si>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</si>
  <si>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</si>
  <si>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</si>
  <si>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</si>
  <si>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</si>
  <si>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</si>
  <si>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</si>
  <si>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</si>
  <si>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</si>
  <si>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</si>
  <si>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</si>
  <si>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</si>
  <si>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</si>
  <si>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</si>
  <si>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</si>
  <si>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</si>
  <si>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</si>
  <si>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</si>
  <si>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</si>
  <si>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</si>
  <si>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</si>
  <si>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</si>
  <si>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</si>
  <si>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</si>
  <si>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</si>
  <si>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</si>
  <si>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</si>
  <si>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</si>
  <si>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</si>
  <si>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</si>
  <si>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</si>
  <si>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</si>
  <si>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</si>
  <si>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</si>
  <si>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</si>
  <si>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</si>
  <si>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</si>
  <si>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</si>
  <si>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</si>
  <si>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</si>
  <si>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</si>
  <si>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</si>
  <si>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</si>
  <si>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</si>
  <si>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</si>
  <si>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</si>
  <si>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</si>
  <si>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</si>
  <si>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</si>
  <si>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</si>
  <si>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</si>
  <si>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</si>
  <si>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</si>
  <si>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</si>
  <si>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</si>
  <si>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</si>
  <si>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</si>
  <si>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</si>
  <si>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</si>
  <si>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</si>
  <si>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</si>
  <si>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</si>
  <si>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</si>
  <si>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</si>
  <si>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</si>
  <si>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</si>
  <si>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</si>
  <si>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</si>
  <si>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</si>
  <si>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</si>
  <si>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</si>
  <si>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</si>
  <si>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</si>
  <si>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</si>
  <si>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</si>
  <si>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</si>
  <si>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</si>
  <si>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</si>
  <si>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</si>
  <si>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</si>
  <si>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</si>
  <si>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</si>
  <si>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</si>
  <si>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</si>
  <si>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</si>
  <si>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</si>
  <si>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</si>
  <si>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</si>
  <si>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</si>
  <si>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</si>
  <si>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</si>
  <si>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</si>
  <si>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</si>
  <si>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</si>
  <si>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</si>
  <si>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</si>
  <si>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</si>
  <si>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</si>
  <si>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</si>
  <si>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</si>
  <si>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</si>
  <si>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</si>
  <si>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</si>
  <si>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</si>
  <si>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</si>
  <si>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</si>
  <si>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</si>
  <si>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</si>
  <si>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</si>
  <si>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</si>
  <si>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</si>
  <si>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</si>
  <si>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</si>
  <si>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</si>
  <si>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</si>
  <si>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</si>
  <si>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</si>
  <si>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</si>
  <si>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</si>
  <si>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</si>
  <si>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</si>
  <si>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</si>
  <si>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</si>
  <si>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</si>
  <si>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</si>
  <si>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</si>
  <si>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</si>
  <si>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</si>
  <si>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</si>
  <si>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</si>
  <si>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</si>
  <si>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</si>
  <si>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</si>
  <si>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</si>
  <si>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</si>
  <si>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</si>
  <si>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</si>
  <si>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</si>
  <si>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</si>
  <si>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</si>
  <si>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</si>
  <si>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</si>
  <si>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</si>
  <si>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</si>
  <si>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</si>
  <si>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</si>
  <si>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</si>
  <si>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</si>
  <si>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</si>
  <si>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</si>
  <si>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</si>
  <si>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</si>
  <si>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</si>
  <si>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</si>
  <si>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</si>
  <si>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</si>
  <si>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</si>
  <si>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</si>
  <si>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</si>
  <si>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</si>
  <si>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</si>
  <si>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</si>
  <si>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</si>
  <si>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</si>
  <si>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</si>
  <si>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</si>
  <si>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</si>
  <si>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</si>
  <si>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</si>
  <si>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</si>
  <si>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</si>
  <si>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</si>
  <si>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</si>
  <si>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</si>
  <si>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</si>
  <si>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</si>
  <si>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</si>
  <si>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</si>
  <si>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</si>
  <si>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</si>
  <si>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</si>
  <si>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</si>
  <si>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</si>
  <si>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</si>
  <si>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</si>
  <si>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</si>
  <si>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</si>
  <si>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</si>
  <si>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</si>
  <si>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</si>
  <si>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</si>
  <si>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</si>
  <si>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</si>
  <si>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</si>
  <si>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</si>
  <si>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</si>
  <si>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</si>
  <si>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</si>
  <si>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</si>
  <si>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</si>
  <si>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</si>
  <si>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</si>
  <si>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</si>
  <si>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</si>
  <si>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</si>
  <si>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</si>
  <si>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</si>
  <si>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</si>
  <si>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</si>
  <si>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</si>
  <si>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</si>
  <si>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</si>
  <si>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</si>
  <si>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</si>
  <si>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</si>
  <si>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</si>
  <si>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</si>
  <si>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</si>
  <si>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</si>
  <si>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</si>
  <si>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</si>
  <si>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</si>
  <si>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</si>
  <si>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</si>
  <si>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</si>
  <si>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</si>
  <si>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</si>
  <si>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</si>
  <si>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</si>
  <si>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</si>
  <si>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</si>
  <si>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</si>
  <si>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</si>
  <si>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</si>
  <si>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</si>
  <si>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</si>
  <si>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</si>
  <si>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</si>
  <si>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</si>
  <si>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</si>
  <si>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</si>
  <si>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</si>
  <si>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</si>
  <si>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</si>
  <si>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</si>
  <si>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</si>
  <si>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</si>
  <si>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</si>
  <si>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</si>
  <si>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</si>
  <si>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</si>
  <si>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</si>
  <si>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</si>
  <si>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</si>
  <si>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</si>
  <si>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</si>
  <si>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</si>
  <si>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</si>
  <si>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</si>
  <si>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</si>
  <si>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</si>
  <si>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</si>
  <si>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</si>
  <si>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</si>
  <si>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</si>
  <si>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</si>
  <si>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</si>
  <si>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</si>
  <si>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</si>
  <si>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</si>
  <si>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</si>
  <si>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</si>
  <si>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</si>
  <si>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</si>
  <si>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</si>
  <si>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</si>
  <si>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</si>
  <si>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</si>
  <si>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</si>
  <si>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</si>
  <si>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</si>
  <si>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</si>
  <si>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</si>
  <si>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</si>
  <si>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</si>
  <si>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</si>
  <si>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</si>
  <si>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</si>
  <si>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</si>
  <si>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</si>
  <si>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</si>
  <si>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</si>
  <si>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</si>
  <si>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</si>
  <si>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</si>
  <si>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</si>
  <si>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</si>
  <si>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</si>
  <si>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</si>
  <si>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</si>
  <si>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</si>
  <si>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</si>
  <si>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</si>
  <si>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</si>
  <si>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</si>
  <si>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</si>
  <si>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</si>
  <si>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</si>
  <si>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</si>
  <si>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</si>
  <si>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</si>
  <si>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</si>
  <si>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</si>
  <si>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</si>
  <si>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</si>
  <si>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</si>
  <si>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</si>
  <si>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</si>
  <si>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</si>
  <si>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</si>
  <si>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</si>
  <si>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</si>
  <si>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</si>
  <si>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</si>
  <si>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</si>
  <si>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</si>
  <si>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</si>
  <si>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</si>
  <si>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</si>
  <si>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</si>
  <si>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</si>
  <si>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</si>
  <si>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</si>
  <si>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</si>
  <si>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</si>
  <si>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</si>
  <si>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</si>
  <si>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</si>
  <si>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</si>
  <si>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</si>
  <si>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</si>
  <si>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</si>
  <si>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</si>
  <si>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</si>
  <si>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</si>
  <si>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</si>
  <si>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</si>
  <si>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</si>
  <si>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</si>
  <si>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</si>
  <si>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</si>
  <si>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</si>
  <si>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</si>
  <si>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</si>
  <si>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</si>
  <si>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</si>
  <si>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</si>
  <si>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</si>
  <si>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</si>
  <si>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</si>
  <si>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</si>
  <si>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</si>
  <si>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</si>
  <si>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</si>
  <si>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</si>
  <si>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</si>
  <si>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</si>
  <si>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</si>
  <si>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</si>
  <si>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</si>
  <si>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</si>
  <si>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</si>
  <si>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</si>
  <si>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</si>
  <si>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</si>
  <si>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</si>
  <si>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</si>
  <si>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</si>
  <si>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</si>
  <si>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</si>
  <si>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</si>
  <si>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</si>
  <si>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</si>
  <si>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</si>
  <si>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</si>
  <si>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</si>
  <si>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</si>
  <si>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</si>
  <si>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</si>
  <si>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</si>
  <si>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</si>
  <si>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</si>
  <si>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</si>
  <si>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</si>
  <si>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</si>
  <si>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</si>
  <si>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</si>
  <si>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</si>
  <si>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</si>
  <si>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</si>
  <si>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</si>
  <si>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</si>
  <si>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</si>
  <si>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</si>
  <si>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</si>
  <si>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</si>
  <si>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</si>
  <si>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</si>
  <si>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</si>
  <si>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</si>
  <si>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</si>
  <si>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</si>
  <si>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</si>
  <si>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</si>
  <si>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</si>
  <si>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</si>
  <si>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</si>
  <si>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</si>
  <si>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</si>
  <si>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</si>
  <si>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</si>
  <si>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</si>
  <si>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</si>
  <si>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</si>
  <si>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</si>
  <si>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</si>
  <si>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</si>
  <si>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</si>
  <si>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</si>
  <si>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</si>
  <si>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</si>
  <si>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</si>
  <si>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</si>
  <si>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</si>
  <si>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</si>
  <si>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</si>
  <si>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</si>
  <si>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</si>
  <si>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</si>
  <si>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</si>
  <si>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</si>
  <si>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</si>
  <si>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</si>
  <si>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</si>
  <si>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</si>
  <si>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</si>
  <si>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</si>
  <si>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</si>
  <si>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</si>
  <si>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</si>
  <si>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</si>
  <si>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</si>
  <si>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</si>
  <si>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</si>
  <si>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</si>
  <si>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</si>
  <si>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</si>
  <si>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</si>
  <si>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</si>
  <si>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</si>
  <si>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</si>
  <si>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</si>
  <si>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</si>
  <si>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</si>
  <si>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</si>
  <si>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</si>
  <si>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</si>
  <si>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</si>
  <si>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</si>
  <si>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</si>
  <si>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</si>
  <si>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</si>
  <si>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</si>
  <si>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</si>
  <si>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</si>
  <si>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</si>
  <si>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</si>
  <si>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</si>
  <si>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</si>
  <si>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</si>
  <si>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</si>
  <si>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</si>
  <si>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</si>
  <si>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</si>
  <si>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</si>
  <si>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</si>
  <si>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</si>
  <si>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</si>
  <si>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</si>
  <si>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</si>
  <si>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</si>
  <si>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</si>
  <si>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</si>
  <si>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</si>
  <si>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</si>
  <si>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</si>
  <si>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</si>
  <si>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</si>
  <si>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</si>
  <si>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</si>
  <si>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</si>
  <si>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</si>
  <si>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</si>
  <si>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</si>
  <si>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</si>
  <si>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</si>
  <si>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</si>
  <si>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</si>
  <si>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</si>
  <si>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</si>
  <si>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</si>
  <si>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</si>
  <si>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</si>
  <si>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</si>
  <si>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</si>
  <si>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</si>
  <si>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</si>
  <si>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</si>
  <si>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</si>
  <si>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</si>
  <si>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</si>
  <si>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</si>
  <si>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</si>
  <si>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</si>
  <si>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</si>
  <si>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</si>
  <si>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</si>
  <si>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</si>
  <si>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</si>
  <si>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</si>
  <si>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</si>
  <si>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</si>
  <si>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</si>
  <si>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</si>
  <si>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</si>
  <si>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</si>
  <si>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</si>
  <si>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</si>
  <si>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</si>
  <si>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</si>
  <si>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</si>
  <si>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</si>
  <si>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</si>
  <si>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</si>
  <si>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</si>
  <si>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</si>
  <si>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</si>
  <si>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</si>
  <si>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</si>
  <si>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</si>
  <si>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</si>
  <si>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</si>
  <si>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</si>
  <si>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</si>
  <si>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</si>
  <si>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</si>
  <si>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</si>
  <si>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</si>
  <si>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</si>
  <si>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</si>
  <si>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</si>
  <si>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</si>
  <si>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</si>
  <si>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</si>
  <si>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</si>
  <si>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</si>
  <si>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</si>
  <si>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</si>
  <si>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</si>
  <si>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</si>
  <si>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</si>
  <si>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</si>
  <si>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</si>
  <si>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</si>
  <si>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</si>
  <si>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</si>
  <si>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</si>
  <si>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</si>
  <si>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</si>
  <si>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</si>
  <si>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</si>
  <si>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</si>
  <si>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</si>
  <si>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</si>
  <si>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</si>
  <si>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</si>
  <si>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</si>
  <si>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</si>
  <si>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</si>
  <si>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</si>
  <si>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</si>
  <si>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</si>
  <si>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</si>
  <si>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</si>
  <si>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</si>
  <si>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</si>
  <si>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</si>
  <si>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</si>
  <si>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</si>
  <si>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</si>
  <si>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</si>
  <si>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</si>
  <si>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</si>
  <si>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</si>
  <si>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</si>
  <si>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</si>
  <si>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</si>
  <si>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</si>
  <si>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</si>
  <si>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</si>
  <si>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</si>
  <si>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</si>
  <si>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</si>
  <si>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</si>
  <si>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</si>
  <si>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</si>
  <si>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</si>
  <si>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</si>
  <si>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</si>
  <si>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</si>
  <si>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</si>
  <si>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</si>
  <si>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</si>
  <si>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</si>
  <si>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</si>
  <si>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</si>
  <si>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</si>
  <si>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</si>
  <si>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</si>
  <si>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</si>
  <si>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</si>
  <si>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</si>
  <si>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</si>
  <si>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</si>
  <si>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</si>
  <si>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</si>
  <si>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</si>
  <si>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</si>
  <si>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</si>
  <si>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</si>
  <si>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</si>
  <si>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</si>
  <si>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</si>
  <si>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</si>
  <si>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</si>
  <si>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</si>
  <si>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</si>
  <si>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</si>
  <si>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</si>
  <si>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</si>
  <si>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</si>
  <si>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</si>
  <si>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</si>
  <si>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</si>
  <si>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</si>
  <si>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</si>
  <si>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</si>
  <si>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</si>
  <si>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</si>
  <si>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</si>
  <si>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</si>
  <si>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</si>
  <si>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</si>
  <si>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</si>
  <si>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</si>
  <si>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</si>
  <si>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</si>
  <si>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</si>
  <si>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</si>
  <si>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</si>
  <si>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</si>
  <si>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</si>
  <si>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</si>
  <si>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</si>
  <si>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</si>
  <si>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</si>
  <si>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</si>
  <si>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</si>
  <si>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</si>
  <si>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</si>
  <si>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</si>
  <si>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</si>
  <si>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</si>
  <si>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</si>
  <si>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</si>
  <si>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</si>
  <si>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</si>
  <si>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</si>
  <si>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</si>
  <si>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</si>
  <si>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</si>
  <si>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</si>
  <si>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</si>
  <si>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</si>
  <si>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</si>
  <si>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</si>
  <si>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</si>
  <si>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</si>
  <si>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</si>
  <si>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</si>
  <si>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</si>
  <si>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</si>
  <si>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</si>
  <si>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</si>
  <si>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</si>
  <si>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</si>
  <si>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</si>
  <si>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</si>
  <si>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</si>
  <si>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</si>
  <si>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</si>
  <si>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</si>
  <si>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</si>
  <si>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</si>
  <si>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</si>
  <si>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</si>
  <si>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</si>
  <si>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</si>
  <si>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</si>
  <si>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</si>
  <si>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</si>
  <si>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</si>
  <si>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</si>
  <si>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</si>
  <si>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</si>
  <si>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</si>
  <si>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</si>
  <si>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</si>
  <si>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</si>
  <si>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</si>
  <si>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</si>
  <si>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</si>
  <si>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</si>
  <si>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</si>
  <si>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</si>
  <si>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</si>
  <si>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</si>
  <si>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</si>
  <si>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</si>
  <si>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</si>
  <si>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</si>
  <si>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</si>
  <si>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</si>
  <si>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</si>
  <si>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</si>
  <si>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</si>
  <si>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</si>
  <si>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</si>
  <si>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</si>
  <si>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</si>
  <si>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</si>
  <si>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</si>
  <si>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</si>
  <si>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</si>
  <si>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</si>
  <si>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</si>
  <si>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</si>
  <si>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</si>
  <si>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</si>
  <si>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</si>
  <si>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</si>
  <si>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</si>
  <si>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</si>
  <si>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</si>
  <si>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</si>
  <si>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</si>
  <si>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</si>
  <si>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</si>
  <si>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</si>
  <si>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</si>
  <si>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</si>
  <si>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</si>
  <si>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</si>
  <si>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</si>
  <si>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</si>
  <si>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</si>
  <si>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</si>
  <si>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</si>
  <si>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</si>
  <si>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</si>
  <si>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</si>
  <si>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</si>
  <si>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</si>
  <si>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</si>
  <si>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</si>
  <si>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</si>
  <si>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</si>
  <si>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</si>
  <si>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</si>
  <si>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</si>
  <si>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</si>
  <si>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</si>
  <si>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</si>
  <si>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</si>
  <si>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</si>
  <si>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</si>
  <si>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</si>
  <si>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</si>
  <si>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</si>
  <si>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</si>
  <si>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</si>
  <si>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</si>
  <si>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</si>
  <si>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</si>
  <si>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</si>
  <si>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</si>
  <si>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</si>
  <si>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</si>
  <si>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</si>
  <si>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</si>
  <si>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</si>
  <si>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</si>
  <si>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</si>
  <si>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</si>
  <si>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</si>
  <si>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</si>
  <si>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</si>
  <si>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</si>
  <si>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</si>
  <si>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</si>
  <si>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</si>
  <si>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</si>
  <si>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</si>
  <si>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</si>
  <si>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</si>
  <si>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</si>
  <si>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</si>
  <si>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</si>
  <si>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</si>
  <si>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</si>
  <si>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</si>
  <si>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</si>
  <si>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</si>
  <si>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</si>
  <si>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</si>
  <si>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</si>
  <si>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</si>
  <si>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</si>
  <si>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</si>
  <si>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</si>
  <si>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</si>
  <si>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</si>
  <si>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</si>
  <si>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</si>
  <si>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</si>
  <si>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</si>
  <si>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</si>
  <si>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</si>
  <si>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</si>
  <si>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</si>
  <si>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</si>
  <si>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</si>
  <si>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</si>
  <si>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</si>
  <si>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</si>
  <si>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</si>
  <si>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</si>
  <si>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</si>
  <si>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</si>
  <si>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</si>
  <si>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</si>
  <si>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</si>
  <si>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</si>
  <si>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</si>
  <si>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</si>
  <si>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</si>
  <si>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</si>
  <si>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</si>
  <si>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</si>
  <si>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</si>
  <si>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</si>
  <si>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</si>
  <si>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</si>
  <si>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</si>
  <si>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</si>
  <si>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</si>
  <si>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</si>
  <si>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</si>
  <si>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</si>
  <si>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</si>
  <si>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</si>
  <si>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</si>
  <si>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</si>
  <si>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</si>
  <si>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</si>
  <si>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</si>
  <si>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</si>
  <si>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</si>
  <si>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</si>
  <si>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</si>
  <si>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</si>
  <si>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</si>
  <si>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</si>
  <si>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</si>
  <si>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</si>
  <si>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</si>
  <si>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</si>
  <si>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</si>
  <si>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</si>
  <si>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</si>
  <si>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</si>
  <si>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</si>
  <si>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</si>
  <si>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</si>
  <si>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</si>
  <si>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</si>
  <si>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</si>
  <si>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</si>
  <si>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</si>
  <si>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</si>
  <si>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</si>
  <si>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</si>
  <si>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</si>
  <si>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</si>
  <si>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</si>
  <si>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</si>
  <si>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</si>
  <si>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</si>
  <si>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</si>
  <si>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</si>
  <si>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</si>
  <si>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</si>
  <si>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</si>
  <si>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</si>
  <si>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</si>
  <si>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</si>
  <si>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</si>
  <si>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</si>
  <si>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</si>
  <si>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</si>
  <si>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</si>
  <si>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</si>
  <si>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</si>
  <si>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</si>
  <si>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</si>
  <si>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</si>
  <si>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</si>
  <si>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</si>
  <si>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</si>
  <si>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</si>
  <si>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</si>
  <si>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</si>
  <si>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</si>
  <si>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</si>
  <si>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</si>
  <si>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</si>
  <si>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</si>
  <si>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</si>
  <si>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</si>
  <si>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</si>
  <si>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</si>
  <si>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</si>
  <si>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</si>
  <si>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</si>
  <si>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</si>
  <si>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</si>
  <si>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</si>
  <si>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</si>
  <si>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</si>
  <si>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</si>
  <si>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</si>
  <si>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</si>
  <si>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</si>
  <si>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</si>
  <si>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</si>
  <si>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</si>
  <si>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</si>
  <si>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</si>
  <si>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</si>
  <si>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</si>
  <si>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</si>
  <si>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</si>
  <si>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</si>
  <si>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</si>
  <si>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</si>
  <si>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</si>
  <si>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</si>
  <si>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</si>
  <si>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</si>
  <si>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</si>
  <si>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</si>
  <si>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</si>
  <si>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</si>
  <si>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</si>
  <si>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</si>
  <si>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</si>
  <si>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</si>
  <si>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</si>
  <si>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</si>
  <si>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</si>
  <si>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</si>
  <si>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</si>
  <si>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</si>
  <si>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</si>
  <si>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</si>
  <si>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</si>
  <si>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</si>
  <si>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</si>
  <si>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</si>
  <si>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</si>
  <si>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</si>
  <si>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</si>
  <si>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</si>
  <si>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</si>
  <si>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</si>
  <si>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</si>
  <si>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</si>
  <si>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</si>
  <si>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</si>
  <si>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</si>
  <si>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</si>
  <si>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</si>
  <si>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</si>
  <si>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</si>
  <si>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</si>
  <si>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</si>
  <si>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</si>
  <si>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</si>
  <si>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</si>
  <si>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</si>
  <si>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</si>
  <si>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</si>
  <si>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</si>
  <si>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</si>
  <si>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</si>
  <si>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</si>
  <si>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</si>
  <si>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</si>
  <si>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</si>
  <si>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</si>
  <si>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</si>
  <si>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</si>
  <si>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</si>
  <si>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</si>
  <si>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</si>
  <si>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</si>
  <si>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</si>
  <si>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</si>
  <si>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</si>
  <si>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</si>
  <si>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</si>
  <si>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</si>
  <si>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</si>
  <si>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</si>
  <si>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</si>
  <si>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</si>
  <si>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</si>
  <si>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</si>
  <si>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</si>
  <si>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</si>
  <si>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</si>
  <si>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</si>
  <si>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</si>
  <si>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</si>
  <si>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</si>
  <si>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</si>
  <si>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</si>
  <si>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</si>
  <si>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</si>
  <si>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</si>
  <si>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</si>
  <si>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</si>
  <si>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</si>
  <si>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</si>
  <si>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</si>
  <si>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</si>
  <si>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</si>
  <si>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</si>
  <si>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</si>
  <si>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</si>
  <si>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</si>
  <si>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</si>
  <si>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</si>
  <si>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</si>
  <si>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</si>
  <si>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</si>
  <si>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</si>
  <si>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</si>
  <si>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</si>
  <si>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</si>
  <si>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</si>
  <si>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</si>
  <si>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</si>
  <si>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</si>
  <si>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</si>
  <si>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</si>
  <si>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</si>
  <si>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</si>
  <si>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</si>
  <si>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</si>
  <si>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</si>
  <si>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</si>
  <si>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</si>
  <si>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</si>
  <si>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</si>
  <si>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</si>
  <si>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</si>
  <si>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</si>
  <si>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</si>
  <si>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</si>
  <si>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</si>
  <si>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</si>
  <si>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</si>
  <si>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</si>
  <si>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</si>
  <si>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</si>
  <si>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</si>
  <si>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</si>
  <si>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</si>
  <si>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</si>
  <si>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</si>
  <si>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</si>
  <si>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</si>
  <si>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</si>
  <si>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</si>
  <si>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</si>
  <si>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</si>
  <si>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</si>
  <si>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</si>
  <si>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</si>
  <si>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</si>
  <si>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</si>
  <si>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</si>
  <si>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</si>
  <si>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</si>
  <si>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</si>
  <si>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</si>
  <si>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</si>
  <si>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</si>
  <si>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</si>
  <si>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</si>
  <si>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</si>
  <si>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</si>
  <si>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</si>
  <si>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</si>
  <si>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</si>
  <si>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</si>
  <si>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</si>
  <si>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</si>
  <si>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</si>
  <si>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</si>
  <si>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</si>
  <si>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</si>
  <si>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</si>
  <si>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</si>
  <si>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</si>
  <si>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</si>
  <si>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</si>
  <si>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</si>
  <si>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</si>
  <si>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</si>
  <si>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</si>
  <si>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</si>
  <si>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</si>
  <si>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</si>
  <si>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</si>
  <si>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</si>
  <si>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</si>
  <si>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</si>
  <si>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</si>
  <si>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</si>
  <si>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</si>
  <si>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</si>
  <si>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</si>
  <si>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</si>
  <si>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</si>
  <si>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</si>
  <si>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</si>
  <si>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</si>
  <si>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</si>
  <si>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</si>
  <si>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</si>
  <si>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</si>
  <si>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</si>
  <si>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</si>
  <si>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</si>
  <si>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</si>
  <si>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</si>
  <si>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</si>
  <si>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</si>
  <si>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</si>
  <si>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</si>
  <si>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</si>
  <si>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</si>
  <si>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</si>
  <si>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</si>
  <si>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</si>
  <si>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</si>
  <si>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</si>
  <si>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</si>
  <si>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</si>
  <si>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</si>
  <si>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</si>
  <si>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</si>
  <si>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</si>
  <si>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</si>
  <si>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</si>
  <si>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</si>
  <si>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</si>
  <si>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</si>
  <si>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</si>
  <si>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</si>
  <si>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</si>
  <si>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</si>
  <si>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</si>
  <si>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</si>
  <si>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</si>
  <si>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</si>
  <si>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</si>
  <si>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</si>
  <si>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</si>
  <si>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</si>
  <si>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</si>
  <si>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</si>
  <si>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</si>
  <si>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</si>
  <si>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</si>
  <si>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</si>
  <si>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</si>
  <si>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</si>
  <si>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</si>
  <si>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</si>
  <si>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</si>
  <si>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</si>
  <si>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</si>
  <si>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</si>
  <si>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</si>
  <si>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</si>
  <si>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</si>
  <si>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</si>
  <si>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</si>
  <si>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</si>
  <si>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</si>
  <si>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</si>
  <si>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</si>
  <si>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</si>
  <si>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</si>
  <si>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</si>
  <si>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</si>
  <si>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</si>
  <si>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</si>
  <si>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</si>
  <si>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</si>
  <si>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</si>
  <si>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</si>
  <si>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</si>
  <si>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</si>
  <si>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</si>
  <si>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</si>
  <si>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</si>
  <si>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</si>
  <si>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</si>
  <si>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</si>
  <si>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</si>
  <si>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</si>
  <si>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</si>
  <si>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</si>
  <si>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</si>
  <si>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</si>
  <si>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</si>
  <si>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</si>
  <si>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</si>
  <si>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</si>
  <si>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</si>
  <si>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</si>
  <si>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</si>
  <si>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</si>
  <si>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</si>
  <si>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</si>
  <si>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</si>
  <si>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</si>
  <si>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</si>
  <si>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</si>
  <si>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</si>
  <si>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</si>
  <si>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</si>
  <si>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</si>
  <si>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</si>
  <si>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</si>
  <si>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</si>
  <si>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</si>
  <si>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</si>
  <si>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</si>
  <si>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</si>
  <si>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</si>
  <si>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</si>
  <si>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</si>
  <si>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</si>
  <si>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</si>
  <si>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</si>
  <si>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</si>
  <si>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</si>
  <si>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</si>
  <si>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</si>
  <si>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</si>
  <si>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</si>
  <si>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</si>
  <si>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</si>
  <si>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</si>
  <si>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</si>
  <si>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</si>
  <si>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</si>
  <si>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</si>
  <si>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</si>
  <si>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</si>
  <si>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</si>
  <si>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</si>
  <si>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</si>
  <si>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</si>
  <si>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</si>
  <si>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</si>
  <si>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</si>
  <si>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</si>
  <si>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</si>
  <si>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</si>
  <si>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</si>
  <si>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</si>
  <si>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</si>
  <si>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</si>
  <si>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</si>
  <si>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</si>
  <si>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</si>
  <si>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</si>
  <si>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</si>
  <si>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</si>
  <si>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</si>
  <si>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</si>
  <si>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</si>
  <si>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</si>
  <si>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</si>
  <si>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</si>
  <si>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</si>
  <si>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</si>
  <si>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</si>
  <si>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</si>
  <si>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</si>
  <si>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</si>
  <si>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</si>
  <si>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</si>
  <si>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</si>
  <si>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</si>
  <si>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</si>
  <si>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</si>
  <si>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</si>
  <si>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</si>
  <si>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</si>
  <si>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</si>
  <si>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</si>
  <si>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</si>
  <si>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</si>
  <si>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</si>
  <si>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</si>
  <si>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</si>
  <si>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</si>
  <si>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</si>
  <si>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</si>
  <si>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</si>
  <si>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</si>
  <si>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</si>
  <si>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</si>
  <si>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</si>
  <si>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</si>
  <si>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</si>
  <si>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</si>
  <si>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</si>
  <si>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</si>
  <si>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</si>
  <si>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</si>
  <si>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</si>
  <si>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</si>
  <si>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</si>
  <si>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</si>
  <si>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</si>
  <si>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</si>
  <si>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</si>
  <si>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</si>
  <si>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</si>
  <si>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</si>
  <si>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</si>
  <si>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</si>
  <si>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</si>
  <si>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</si>
  <si>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</si>
  <si>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</si>
  <si>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</si>
  <si>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</si>
  <si>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</si>
  <si>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</si>
  <si>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</si>
  <si>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</si>
  <si>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</si>
  <si>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</si>
  <si>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</si>
  <si>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</si>
  <si>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</si>
  <si>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</si>
  <si>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</si>
  <si>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</si>
  <si>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</si>
  <si>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</si>
  <si>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</si>
  <si>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</si>
  <si>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</si>
  <si>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</si>
  <si>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</si>
  <si>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</si>
  <si>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</si>
  <si>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</si>
  <si>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</si>
  <si>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</si>
  <si>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</si>
  <si>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</si>
  <si>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</si>
  <si>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</si>
  <si>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</si>
  <si>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</si>
  <si>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</si>
  <si>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</si>
  <si>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</si>
  <si>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</si>
  <si>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</si>
  <si>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</si>
  <si>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</si>
  <si>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</si>
  <si>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</si>
  <si>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</si>
  <si>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</si>
  <si>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</si>
  <si>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</si>
  <si>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</si>
  <si>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</si>
  <si>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</si>
  <si>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</si>
  <si>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</si>
  <si>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</si>
  <si>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</si>
  <si>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</si>
  <si>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</si>
  <si>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</si>
  <si>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</si>
  <si>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</si>
  <si>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</si>
  <si>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</si>
  <si>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</si>
  <si>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</si>
  <si>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</si>
  <si>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</si>
  <si>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</si>
  <si>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</si>
  <si>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</si>
  <si>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</si>
  <si>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</si>
  <si>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</si>
  <si>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</si>
  <si>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</si>
  <si>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</si>
  <si>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</si>
  <si>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</si>
  <si>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</si>
  <si>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</si>
  <si>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</si>
  <si>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</si>
  <si>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</si>
  <si>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</si>
  <si>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</si>
  <si>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</si>
  <si>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</si>
  <si>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</si>
  <si>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</si>
  <si>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</si>
  <si>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</si>
  <si>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</si>
  <si>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</si>
  <si>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</si>
  <si>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</si>
  <si>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</si>
  <si>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</si>
  <si>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</si>
  <si>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</si>
  <si>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</si>
  <si>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</si>
  <si>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</si>
  <si>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</si>
  <si>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</si>
  <si>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</si>
  <si>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</si>
  <si>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</si>
  <si>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</si>
  <si>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</si>
  <si>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</si>
  <si>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</si>
  <si>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</si>
  <si>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</si>
  <si>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</si>
  <si>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</si>
  <si>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</si>
  <si>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</si>
  <si>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</si>
  <si>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</si>
  <si>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</si>
  <si>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</si>
  <si>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</si>
  <si>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</si>
  <si>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</si>
  <si>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</si>
  <si>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</si>
  <si>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</si>
  <si>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</si>
  <si>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</si>
  <si>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</si>
  <si>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</si>
  <si>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</si>
  <si>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</si>
  <si>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</si>
  <si>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</si>
  <si>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</si>
  <si>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</si>
  <si>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</si>
  <si>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</si>
  <si>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</si>
  <si>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</si>
  <si>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</si>
  <si>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</si>
  <si>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</si>
  <si>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</si>
  <si>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</si>
  <si>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</si>
  <si>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</si>
  <si>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</si>
  <si>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</si>
  <si>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</si>
  <si>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</si>
  <si>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</si>
  <si>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</si>
  <si>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</si>
  <si>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</si>
  <si>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</si>
  <si>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</si>
  <si>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</si>
  <si>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</si>
  <si>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</si>
  <si>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</si>
  <si>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</si>
  <si>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</si>
  <si>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</si>
  <si>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</si>
  <si>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</si>
  <si>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</si>
  <si>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</si>
  <si>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</si>
  <si>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</si>
  <si>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</si>
  <si>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</si>
  <si>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</si>
  <si>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</si>
  <si>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</si>
  <si>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</si>
  <si>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</si>
  <si>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</si>
  <si>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</si>
  <si>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</si>
  <si>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</si>
  <si>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</si>
  <si>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</si>
  <si>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</si>
  <si>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</si>
  <si>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</si>
  <si>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</si>
  <si>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</si>
  <si>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</si>
  <si>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</si>
  <si>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</si>
  <si>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</si>
  <si>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</si>
  <si>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</si>
  <si>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</si>
  <si>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</si>
  <si>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</si>
  <si>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</si>
  <si>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</si>
  <si>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</si>
  <si>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</si>
  <si>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</si>
  <si>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</si>
  <si>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</si>
  <si>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</si>
  <si>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</si>
  <si>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</si>
  <si>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</si>
  <si>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</si>
  <si>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</si>
  <si>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</si>
  <si>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</si>
  <si>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</si>
  <si>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</si>
  <si>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</si>
  <si>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</si>
  <si>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</si>
  <si>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</si>
  <si>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</si>
  <si>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</si>
  <si>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</si>
  <si>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</si>
  <si>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</si>
  <si>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</si>
  <si>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</si>
  <si>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</si>
  <si>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</si>
  <si>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</si>
  <si>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</si>
  <si>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</si>
  <si>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</si>
  <si>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</si>
  <si>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</si>
  <si>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</si>
  <si>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</si>
  <si>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</si>
  <si>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</si>
  <si>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</si>
  <si>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</si>
  <si>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</si>
  <si>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</si>
  <si>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</si>
  <si>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</si>
  <si>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</si>
  <si>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</si>
  <si>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</si>
  <si>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</si>
  <si>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</si>
  <si>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</si>
  <si>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</si>
  <si>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</si>
  <si>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</si>
  <si>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</si>
  <si>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</si>
  <si>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</si>
  <si>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</si>
  <si>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</si>
  <si>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</si>
  <si>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</si>
  <si>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</si>
  <si>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</si>
  <si>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</si>
  <si>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</si>
  <si>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</si>
  <si>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</si>
  <si>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</si>
  <si>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</si>
  <si>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</si>
  <si>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</si>
  <si>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</si>
  <si>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</si>
  <si>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</si>
  <si>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</si>
  <si>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</si>
  <si>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</si>
  <si>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</si>
  <si>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</si>
  <si>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</si>
  <si>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</si>
  <si>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</si>
  <si>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</si>
  <si>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</si>
  <si>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</si>
  <si>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</si>
  <si>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</si>
  <si>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</si>
  <si>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</si>
  <si>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</si>
  <si>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</si>
  <si>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</si>
  <si>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</si>
  <si>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</si>
  <si>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</si>
  <si>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</si>
  <si>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</si>
  <si>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</si>
  <si>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</si>
  <si>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</si>
  <si>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</si>
  <si>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</si>
  <si>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</si>
  <si>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</si>
  <si>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</si>
  <si>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</si>
  <si>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</si>
  <si>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</si>
  <si>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</si>
  <si>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</si>
  <si>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</si>
  <si>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</si>
  <si>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</si>
  <si>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</si>
  <si>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</si>
  <si>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</si>
  <si>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</si>
  <si>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</si>
  <si>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</si>
  <si>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</si>
  <si>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</si>
  <si>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</si>
  <si>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</si>
  <si>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</si>
  <si>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</si>
  <si>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</si>
  <si>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</si>
  <si>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</si>
  <si>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</si>
  <si>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</si>
  <si>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</si>
  <si>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</si>
  <si>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</si>
  <si>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</si>
  <si>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</si>
  <si>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</si>
  <si>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</si>
  <si>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</si>
  <si>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</si>
  <si>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</si>
  <si>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</si>
  <si>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</si>
  <si>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</si>
  <si>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</si>
  <si>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</si>
  <si>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</si>
  <si>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</si>
  <si>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</si>
  <si>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</si>
  <si>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</si>
  <si>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</si>
  <si>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</si>
  <si>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</si>
  <si>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</si>
  <si>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</si>
  <si>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</si>
  <si>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</si>
  <si>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</si>
  <si>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</si>
  <si>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</si>
  <si>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</si>
  <si>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</si>
  <si>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</si>
  <si>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</si>
  <si>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</si>
  <si>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</si>
  <si>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</si>
  <si>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</si>
  <si>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</si>
  <si>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</si>
  <si>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</si>
  <si>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</si>
  <si>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</si>
  <si>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</si>
  <si>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</si>
  <si>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</si>
  <si>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</si>
  <si>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</si>
  <si>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</si>
  <si>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</si>
  <si>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</si>
  <si>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</si>
  <si>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</si>
  <si>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</si>
  <si>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</si>
  <si>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</si>
  <si>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</si>
  <si>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</si>
  <si>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</si>
  <si>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</si>
  <si>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</si>
  <si>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</si>
  <si>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</si>
  <si>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</si>
  <si>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</si>
  <si>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</si>
  <si>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</si>
  <si>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</si>
  <si>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</si>
  <si>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</si>
  <si>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</si>
  <si>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</si>
  <si>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</si>
  <si>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</si>
  <si>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</si>
  <si>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</si>
  <si>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</si>
  <si>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</si>
  <si>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</si>
  <si>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</si>
  <si>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</si>
  <si>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</si>
  <si>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</si>
  <si>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</si>
  <si>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</si>
  <si>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</si>
  <si>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</si>
  <si>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</si>
  <si>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</si>
  <si>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</si>
  <si>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</si>
  <si>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</si>
  <si>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</si>
  <si>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</si>
  <si>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</si>
  <si>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</si>
  <si>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</si>
  <si>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</si>
  <si>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</si>
  <si>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</si>
  <si>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</si>
  <si>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</si>
  <si>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</si>
  <si>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</si>
  <si>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</si>
  <si>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</si>
  <si>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</si>
  <si>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</si>
  <si>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</si>
  <si>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</si>
  <si>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</si>
  <si>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</si>
  <si>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</si>
  <si>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</si>
  <si>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</si>
  <si>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</si>
  <si>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</si>
  <si>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</si>
  <si>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</si>
  <si>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</si>
  <si>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</si>
  <si>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</si>
  <si>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</si>
  <si>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</si>
  <si>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</si>
  <si>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</si>
  <si>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</si>
  <si>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</si>
  <si>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</si>
  <si>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</si>
  <si>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</si>
  <si>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</si>
  <si>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</si>
  <si>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</si>
  <si>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</si>
  <si>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</si>
  <si>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</si>
  <si>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</si>
  <si>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</si>
  <si>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</si>
  <si>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</si>
  <si>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</si>
  <si>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</si>
  <si>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</si>
  <si>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</si>
  <si>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</si>
  <si>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</si>
  <si>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</si>
  <si>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</si>
  <si>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</si>
  <si>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</si>
  <si>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</si>
  <si>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</si>
  <si>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</si>
  <si>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</si>
  <si>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</si>
  <si>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</si>
  <si>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</si>
  <si>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</si>
  <si>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</si>
  <si>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</si>
  <si>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</si>
  <si>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</si>
  <si>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</si>
  <si>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</si>
  <si>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</si>
  <si>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</si>
  <si>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</si>
  <si>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</si>
  <si>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</si>
  <si>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</si>
  <si>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</si>
  <si>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</si>
  <si>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</si>
  <si>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</si>
  <si>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</si>
  <si>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</si>
  <si>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</si>
  <si>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</si>
  <si>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</si>
  <si>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</si>
  <si>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</si>
  <si>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</si>
  <si>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</si>
  <si>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</si>
  <si>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</si>
  <si>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</si>
  <si>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</si>
  <si>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</si>
  <si>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</si>
  <si>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</si>
  <si>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</si>
  <si>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</si>
  <si>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</si>
  <si>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</si>
  <si>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</si>
  <si>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</si>
  <si>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</si>
  <si>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</si>
  <si>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</si>
  <si>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</si>
  <si>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</si>
  <si>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</si>
  <si>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</si>
  <si>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</si>
  <si>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</si>
  <si>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</si>
  <si>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</si>
  <si>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</si>
  <si>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</si>
  <si>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</si>
  <si>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</si>
  <si>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</si>
  <si>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</si>
  <si>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</si>
  <si>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</si>
  <si>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</si>
  <si>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</si>
  <si>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</si>
  <si>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</si>
  <si>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</si>
  <si>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</si>
  <si>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</si>
  <si>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</si>
  <si>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</si>
  <si>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</si>
  <si>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</si>
  <si>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</si>
  <si>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</si>
  <si>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</si>
  <si>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</si>
  <si>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</si>
  <si>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</si>
  <si>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</si>
  <si>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</si>
  <si>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</si>
  <si>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</si>
  <si>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</si>
  <si>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</si>
  <si>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</si>
  <si>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</si>
  <si>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</si>
  <si>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</si>
  <si>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</si>
  <si>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</si>
  <si>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</si>
  <si>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</si>
  <si>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</si>
  <si>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</si>
  <si>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</si>
  <si>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</si>
  <si>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</si>
  <si>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</si>
  <si>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</si>
  <si>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</si>
  <si>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</si>
  <si>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</si>
  <si>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</si>
  <si>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</si>
  <si>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</si>
  <si>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</si>
  <si>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</si>
  <si>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</si>
  <si>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</si>
  <si>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</si>
  <si>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</si>
  <si>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</si>
  <si>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</si>
  <si>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</si>
  <si>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</si>
  <si>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</si>
  <si>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</si>
  <si>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</si>
  <si>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</si>
  <si>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</si>
  <si>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</si>
  <si>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</si>
  <si>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</si>
  <si>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</si>
  <si>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</si>
  <si>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</si>
  <si>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</si>
  <si>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</si>
  <si>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</si>
  <si>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</si>
  <si>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</si>
  <si>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</si>
  <si>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</si>
  <si>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</si>
  <si>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</si>
  <si>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</si>
  <si>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</si>
  <si>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</si>
  <si>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</si>
  <si>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</si>
  <si>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</si>
  <si>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</si>
  <si>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</si>
  <si>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</si>
  <si>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</si>
  <si>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</si>
  <si>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</si>
  <si>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</si>
  <si>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</si>
  <si>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</si>
  <si>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</si>
  <si>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</si>
  <si>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</si>
  <si>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</si>
  <si>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</si>
  <si>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</si>
  <si>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</si>
  <si>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</si>
  <si>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</si>
  <si>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</si>
  <si>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</si>
  <si>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</si>
  <si>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</si>
  <si>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</si>
  <si>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</si>
  <si>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</si>
  <si>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</si>
  <si>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</si>
  <si>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</si>
  <si>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</si>
  <si>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</si>
  <si>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</si>
  <si>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</si>
  <si>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</si>
  <si>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</si>
  <si>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</si>
  <si>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</si>
  <si>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</si>
  <si>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</si>
  <si>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</si>
  <si>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</si>
  <si>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</si>
  <si>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</si>
  <si>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</si>
  <si>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</si>
  <si>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</si>
  <si>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</si>
  <si>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</si>
  <si>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</si>
  <si>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</si>
  <si>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</si>
  <si>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</si>
  <si>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</si>
  <si>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</si>
  <si>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</si>
  <si>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</si>
  <si>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</si>
  <si>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</si>
  <si>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</si>
  <si>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</si>
  <si>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</si>
  <si>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</si>
  <si>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</si>
  <si>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</si>
  <si>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</si>
  <si>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</si>
  <si>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</si>
  <si>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</si>
  <si>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</si>
  <si>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</si>
  <si>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</si>
  <si>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</si>
  <si>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</si>
  <si>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</si>
  <si>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</si>
  <si>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</si>
  <si>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</si>
  <si>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</si>
  <si>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</si>
  <si>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</si>
  <si>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</si>
  <si>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</si>
  <si>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</si>
  <si>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</si>
  <si>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</si>
  <si>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</si>
  <si>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</si>
  <si>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</si>
  <si>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</si>
  <si>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</si>
  <si>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</si>
  <si>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</si>
  <si>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</si>
  <si>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</si>
  <si>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</si>
  <si>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</si>
  <si>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</si>
  <si>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</si>
  <si>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</si>
  <si>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</si>
  <si>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</si>
  <si>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</si>
  <si>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</si>
  <si>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</si>
  <si>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</si>
  <si>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</si>
  <si>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</si>
  <si>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</si>
  <si>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</si>
  <si>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</si>
  <si>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</si>
  <si>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</si>
  <si>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</si>
  <si>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</si>
  <si>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</si>
  <si>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</si>
  <si>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</si>
  <si>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</si>
  <si>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</si>
  <si>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</si>
  <si>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</si>
  <si>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</si>
  <si>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</si>
  <si>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</si>
  <si>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</si>
  <si>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</si>
  <si>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</si>
  <si>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</si>
  <si>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</si>
  <si>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</si>
  <si>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</si>
  <si>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</si>
  <si>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</si>
  <si>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</si>
  <si>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</si>
  <si>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</si>
  <si>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</si>
  <si>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</si>
  <si>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</si>
  <si>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</si>
  <si>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</si>
  <si>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</si>
  <si>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</si>
  <si>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</si>
  <si>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</si>
  <si>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</si>
  <si>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</si>
  <si>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</si>
  <si>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</si>
  <si>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</si>
  <si>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</si>
  <si>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</si>
  <si>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</si>
  <si>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</si>
  <si>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</si>
  <si>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</si>
  <si>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</si>
  <si>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</si>
  <si>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</si>
  <si>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</si>
  <si>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</si>
  <si>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</si>
  <si>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</si>
  <si>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</si>
  <si>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</si>
  <si>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</si>
  <si>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</si>
  <si>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</si>
  <si>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</si>
  <si>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</si>
  <si>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</si>
  <si>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</si>
  <si>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</si>
  <si>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</si>
  <si>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</si>
  <si>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</si>
  <si>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</si>
  <si>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</si>
  <si>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</si>
  <si>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</si>
  <si>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</si>
  <si>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</si>
  <si>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</si>
  <si>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</si>
  <si>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</si>
  <si>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</si>
  <si>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</si>
  <si>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</si>
  <si>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</si>
  <si>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</si>
  <si>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</si>
  <si>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</si>
  <si>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</si>
  <si>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</si>
  <si>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</si>
  <si>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</si>
  <si>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</si>
  <si>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</si>
  <si>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</si>
  <si>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</si>
  <si>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</si>
  <si>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</si>
  <si>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</si>
  <si>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</si>
  <si>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</si>
  <si>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</si>
  <si>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</si>
  <si>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</si>
  <si>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</si>
  <si>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</si>
  <si>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</si>
  <si>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</si>
  <si>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</si>
  <si>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</si>
  <si>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</si>
  <si>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</si>
  <si>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</si>
  <si>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</si>
  <si>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</si>
  <si>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</si>
  <si>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</si>
  <si>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</si>
  <si>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</si>
  <si>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</si>
  <si>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</si>
  <si>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</si>
  <si>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</si>
  <si>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</si>
  <si>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</si>
  <si>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</si>
  <si>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</si>
  <si>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</si>
  <si>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</si>
  <si>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</si>
  <si>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</si>
  <si>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</si>
  <si>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</si>
  <si>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</si>
  <si>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</si>
  <si>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</si>
  <si>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</si>
  <si>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</si>
  <si>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</si>
  <si>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</si>
  <si>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</si>
  <si>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</si>
  <si>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</si>
  <si>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</si>
  <si>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</si>
  <si>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</si>
  <si>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</si>
  <si>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</si>
  <si>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</si>
  <si>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</si>
  <si>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</si>
  <si>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</si>
  <si>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</si>
  <si>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</si>
  <si>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</si>
  <si>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</si>
  <si>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</si>
  <si>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</si>
  <si>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</si>
  <si>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</si>
  <si>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</si>
  <si>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</si>
  <si>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</si>
  <si>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</si>
  <si>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</si>
  <si>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</si>
  <si>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</si>
  <si>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</si>
  <si>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</si>
  <si>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</si>
  <si>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</si>
  <si>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</si>
  <si>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</si>
  <si>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</si>
  <si>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</si>
  <si>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</si>
  <si>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</si>
  <si>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</si>
  <si>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</si>
  <si>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</si>
  <si>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</si>
  <si>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</si>
  <si>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</si>
  <si>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</si>
  <si>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</si>
  <si>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</si>
  <si>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</si>
  <si>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</si>
  <si>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</si>
  <si>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</si>
  <si>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</si>
  <si>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</si>
  <si>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</si>
  <si>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</si>
  <si>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</si>
  <si>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</si>
  <si>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</si>
  <si>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</si>
  <si>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</si>
  <si>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</si>
  <si>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</si>
  <si>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</si>
  <si>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</si>
  <si>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</si>
  <si>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</si>
  <si>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</si>
  <si>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</si>
  <si>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</si>
  <si>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</si>
  <si>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</si>
  <si>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</si>
  <si>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</si>
  <si>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</si>
  <si>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</si>
  <si>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</si>
  <si>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</si>
  <si>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</si>
  <si>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</si>
  <si>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</si>
  <si>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</si>
  <si>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</si>
  <si>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</si>
  <si>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</si>
  <si>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</si>
  <si>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</si>
  <si>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</si>
  <si>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</si>
  <si>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</si>
  <si>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</si>
  <si>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</si>
  <si>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</si>
  <si>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</si>
  <si>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</si>
  <si>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</si>
  <si>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</si>
  <si>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</si>
  <si>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</si>
  <si>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</si>
  <si>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</si>
  <si>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</si>
  <si>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</si>
  <si>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</si>
  <si>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</si>
  <si>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</si>
  <si>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</si>
  <si>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</si>
  <si>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</si>
  <si>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</si>
  <si>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</si>
  <si>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</si>
  <si>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</si>
  <si>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</si>
  <si>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</si>
  <si>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</si>
  <si>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</si>
  <si>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</si>
  <si>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</si>
  <si>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</si>
  <si>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</si>
  <si>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</si>
  <si>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</si>
  <si>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</si>
  <si>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</si>
  <si>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</si>
  <si>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</si>
  <si>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</si>
  <si>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</si>
  <si>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</si>
  <si>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</si>
  <si>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</si>
  <si>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</si>
  <si>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</si>
  <si>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</si>
  <si>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</si>
  <si>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</si>
  <si>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</si>
  <si>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</si>
  <si>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</si>
  <si>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</si>
  <si>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</si>
  <si>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</si>
  <si>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</si>
  <si>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</si>
  <si>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</si>
  <si>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</si>
  <si>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</si>
  <si>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</si>
  <si>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</si>
  <si>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</si>
  <si>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</si>
  <si>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</si>
  <si>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</si>
  <si>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</si>
  <si>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</si>
  <si>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</si>
  <si>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</si>
  <si>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</si>
  <si>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</si>
  <si>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</si>
  <si>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</si>
  <si>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</si>
  <si>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</si>
  <si>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</si>
  <si>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</si>
  <si>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</si>
  <si>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</si>
  <si>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</si>
  <si>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</si>
  <si>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</si>
  <si>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</si>
  <si>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</si>
  <si>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</si>
  <si>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</si>
  <si>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</si>
  <si>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</si>
  <si>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</si>
  <si>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</si>
  <si>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</si>
  <si>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</si>
  <si>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</si>
  <si>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</si>
  <si>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</si>
  <si>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</si>
  <si>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</si>
  <si>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</si>
  <si>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</si>
  <si>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</si>
  <si>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</si>
  <si>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</si>
  <si>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</si>
  <si>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</si>
  <si>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</si>
  <si>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</si>
  <si>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</si>
  <si>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</si>
  <si>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</si>
  <si>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</si>
  <si>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</si>
  <si>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</si>
  <si>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</si>
  <si>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</si>
  <si>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</si>
  <si>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</si>
  <si>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</si>
  <si>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</si>
  <si>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</si>
  <si>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</si>
  <si>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</si>
  <si>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</si>
  <si>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</si>
  <si>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</si>
  <si>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</si>
  <si>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</si>
  <si>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</si>
  <si>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</si>
  <si>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</si>
  <si>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</si>
  <si>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</si>
  <si>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</si>
  <si>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</si>
  <si>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</si>
  <si>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</si>
  <si>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</si>
  <si>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</si>
  <si>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</si>
  <si>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</si>
  <si>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</si>
  <si>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</si>
  <si>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</si>
  <si>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</si>
  <si>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</si>
  <si>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</si>
  <si>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</si>
  <si>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</si>
  <si>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</si>
  <si>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</si>
  <si>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</si>
  <si>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</si>
  <si>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</si>
  <si>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</si>
  <si>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</si>
  <si>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</si>
  <si>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</si>
  <si>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</si>
  <si>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</si>
  <si>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</si>
  <si>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</si>
  <si>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</si>
  <si>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</si>
  <si>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</si>
  <si>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</si>
  <si>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</si>
  <si>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</si>
  <si>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</si>
  <si>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</si>
  <si>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</si>
  <si>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</si>
  <si>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</si>
  <si>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</si>
  <si>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</si>
  <si>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</si>
  <si>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</si>
  <si>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</si>
  <si>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</si>
  <si>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</si>
  <si>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</si>
  <si>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</si>
  <si>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</si>
  <si>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</si>
  <si>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</si>
  <si>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</si>
  <si>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</si>
  <si>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</si>
  <si>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</si>
  <si>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</si>
  <si>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</si>
  <si>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</si>
  <si>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</si>
  <si>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</si>
  <si>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</si>
  <si>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</si>
  <si>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</si>
  <si>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</si>
  <si>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</si>
  <si>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</si>
  <si>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</si>
  <si>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</si>
  <si>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</si>
  <si>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</si>
  <si>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</si>
  <si>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</si>
  <si>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</si>
  <si>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</si>
  <si>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</si>
  <si>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</si>
  <si>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</si>
  <si>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</si>
  <si>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</si>
  <si>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</si>
  <si>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</si>
  <si>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</si>
  <si>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</si>
  <si>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</si>
  <si>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</si>
  <si>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</si>
  <si>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</si>
  <si>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</si>
  <si>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</si>
  <si>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</si>
  <si>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</si>
  <si>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</si>
  <si>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</si>
  <si>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</si>
  <si>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</si>
  <si>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</si>
  <si>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</si>
  <si>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</si>
  <si>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</si>
  <si>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</si>
  <si>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</si>
  <si>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</si>
  <si>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</si>
  <si>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</si>
  <si>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</si>
  <si>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</si>
  <si>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</si>
  <si>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</si>
  <si>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</si>
  <si>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</si>
  <si>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</si>
  <si>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</si>
  <si>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</si>
  <si>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</si>
  <si>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</si>
  <si>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</si>
  <si>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</si>
  <si>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</si>
  <si>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</si>
  <si>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</si>
  <si>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</si>
  <si>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</si>
  <si>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</si>
  <si>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</si>
  <si>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</si>
  <si>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</si>
  <si>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</si>
  <si>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</si>
  <si>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</si>
  <si>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</si>
  <si>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</si>
  <si>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</si>
  <si>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</si>
  <si>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</si>
  <si>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</si>
  <si>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</si>
  <si>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</si>
  <si>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</si>
  <si>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</si>
  <si>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</si>
  <si>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</si>
  <si>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</si>
  <si>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</si>
  <si>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</si>
  <si>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</si>
  <si>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</si>
  <si>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</si>
  <si>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</si>
  <si>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</si>
  <si>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</si>
  <si>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</si>
  <si>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</si>
  <si>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</si>
  <si>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</si>
  <si>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</si>
  <si>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</si>
  <si>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</si>
  <si>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</si>
  <si>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</si>
  <si>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</si>
  <si>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</si>
  <si>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</si>
  <si>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</si>
  <si>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</si>
  <si>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</si>
  <si>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</si>
  <si>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</si>
  <si>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</si>
  <si>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</si>
  <si>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</si>
  <si>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</si>
  <si>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</si>
  <si>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</si>
  <si>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</si>
  <si>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</si>
  <si>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</si>
  <si>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</si>
  <si>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</si>
  <si>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</si>
  <si>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</si>
  <si>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</si>
  <si>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</si>
  <si>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</si>
  <si>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</si>
  <si>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</si>
  <si>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</si>
  <si>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</si>
  <si>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</si>
  <si>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</si>
  <si>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</si>
  <si>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</si>
  <si>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</si>
  <si>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</si>
  <si>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</si>
  <si>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</si>
  <si>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</si>
  <si>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</si>
  <si>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</si>
  <si>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</si>
  <si>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</si>
  <si>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</si>
  <si>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</si>
  <si>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</si>
  <si>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</si>
  <si>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</si>
  <si>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</si>
  <si>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</si>
  <si>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</si>
  <si>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</si>
  <si>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</si>
  <si>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</si>
  <si>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</si>
  <si>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</si>
  <si>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</si>
  <si>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</si>
  <si>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</si>
  <si>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</si>
  <si>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</si>
  <si>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</si>
  <si>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</si>
  <si>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</si>
  <si>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</si>
  <si>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</si>
  <si>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</si>
  <si>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</si>
  <si>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</si>
  <si>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</si>
  <si>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</si>
  <si>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</si>
  <si>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</si>
  <si>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</si>
  <si>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</si>
  <si>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</si>
  <si>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</si>
  <si>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</si>
  <si>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</si>
  <si>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</si>
  <si>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</si>
  <si>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</si>
  <si>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</si>
  <si>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</si>
  <si>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</si>
  <si>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</si>
  <si>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</si>
  <si>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</si>
  <si>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</si>
  <si>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</si>
  <si>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</si>
  <si>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</si>
  <si>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</si>
  <si>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</si>
  <si>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</si>
  <si>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</si>
  <si>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</si>
  <si>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</si>
  <si>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</si>
  <si>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</si>
  <si>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</si>
  <si>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</si>
  <si>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</si>
  <si>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</si>
  <si>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</si>
  <si>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</si>
  <si>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</si>
  <si>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</si>
  <si>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</si>
  <si>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</si>
  <si>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</si>
  <si>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</si>
  <si>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</si>
  <si>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</si>
  <si>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</si>
  <si>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</si>
  <si>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</si>
  <si>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</si>
  <si>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</si>
  <si>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</si>
  <si>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</si>
  <si>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</si>
  <si>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</si>
  <si>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</si>
  <si>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</si>
  <si>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</si>
  <si>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</si>
  <si>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</si>
  <si>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</si>
  <si>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</si>
  <si>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</si>
  <si>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</si>
  <si>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</si>
  <si>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</si>
  <si>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</si>
  <si>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</si>
  <si>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</si>
  <si>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</si>
  <si>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</si>
  <si>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</si>
  <si>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</si>
  <si>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</si>
  <si>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</si>
  <si>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</si>
  <si>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</si>
  <si>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</si>
  <si>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</si>
  <si>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</si>
  <si>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</si>
  <si>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</si>
  <si>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</si>
  <si>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</si>
  <si>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</si>
  <si>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</si>
  <si>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</si>
  <si>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</si>
  <si>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</si>
  <si>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</si>
  <si>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</si>
  <si>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</si>
  <si>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</si>
  <si>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</si>
  <si>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</si>
  <si>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</si>
  <si>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</si>
  <si>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</si>
  <si>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</si>
  <si>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</si>
  <si>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</si>
  <si>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</si>
  <si>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</si>
  <si>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</si>
  <si>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</si>
  <si>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</si>
  <si>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</si>
  <si>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</si>
  <si>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</si>
  <si>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</si>
  <si>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</si>
  <si>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</si>
  <si>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</si>
  <si>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</si>
  <si>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</si>
  <si>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</si>
  <si>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</si>
  <si>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</si>
  <si>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</si>
  <si>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</si>
  <si>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</si>
  <si>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</si>
  <si>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</si>
  <si>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</si>
  <si>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</si>
  <si>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</si>
  <si>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</si>
  <si>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</si>
  <si>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</si>
  <si>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</si>
  <si>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</si>
  <si>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</si>
  <si>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</si>
  <si>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</si>
  <si>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</si>
  <si>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</si>
  <si>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</si>
  <si>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</si>
  <si>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</si>
  <si>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</si>
  <si>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</si>
  <si>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</si>
  <si>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</si>
  <si>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</si>
  <si>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</si>
  <si>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</si>
  <si>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</si>
  <si>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</si>
  <si>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</si>
  <si>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</si>
  <si>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</si>
  <si>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</si>
  <si>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</si>
  <si>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</si>
  <si>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</si>
  <si>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</si>
  <si>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</si>
  <si>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</si>
  <si>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</si>
  <si>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</si>
  <si>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</si>
  <si>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</si>
  <si>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</si>
  <si>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</si>
  <si>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</si>
  <si>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</si>
  <si>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</si>
  <si>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</si>
  <si>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</si>
  <si>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</si>
  <si>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</si>
  <si>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</si>
  <si>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</si>
  <si>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</si>
  <si>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</si>
  <si>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</si>
  <si>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</si>
  <si>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</si>
  <si>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</si>
  <si>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</si>
  <si>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</si>
  <si>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</si>
  <si>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</si>
  <si>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</si>
  <si>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</si>
  <si>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</si>
  <si>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</si>
  <si>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</si>
  <si>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</si>
  <si>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</si>
  <si>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</si>
  <si>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</si>
  <si>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</si>
  <si>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</si>
  <si>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</si>
  <si>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</si>
  <si>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</si>
  <si>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</si>
  <si>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</si>
  <si>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</si>
  <si>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</si>
  <si>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</si>
  <si>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</si>
  <si>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</si>
  <si>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</si>
  <si>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</si>
  <si>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</si>
  <si>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</si>
  <si>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</si>
  <si>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</si>
  <si>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</si>
  <si>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</si>
  <si>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</si>
  <si>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</si>
  <si>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</si>
  <si>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</si>
  <si>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</si>
  <si>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</si>
  <si>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</si>
  <si>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</si>
  <si>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</si>
  <si>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</si>
  <si>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</si>
  <si>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</si>
  <si>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</si>
  <si>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</si>
  <si>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</si>
  <si>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</si>
  <si>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</si>
  <si>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</si>
  <si>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</si>
  <si>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</si>
  <si>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</si>
  <si>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</si>
  <si>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</si>
  <si>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</si>
  <si>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</si>
  <si>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</si>
  <si>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</si>
  <si>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</si>
  <si>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</si>
  <si>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</si>
  <si>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</si>
  <si>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</si>
  <si>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</si>
  <si>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</si>
  <si>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</si>
  <si>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</si>
  <si>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</si>
  <si>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</si>
  <si>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</si>
  <si>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</si>
  <si>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</si>
  <si>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</si>
  <si>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</si>
  <si>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</si>
  <si>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</si>
  <si>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</si>
  <si>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</si>
  <si>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</si>
  <si>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</si>
  <si>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</si>
  <si>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</si>
  <si>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</si>
  <si>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</si>
  <si>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</si>
  <si>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</si>
  <si>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</si>
  <si>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</si>
  <si>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</si>
  <si>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</si>
  <si>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</si>
  <si>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</si>
  <si>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</si>
  <si>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</si>
  <si>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</si>
  <si>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</si>
  <si>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</si>
  <si>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</si>
  <si>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</si>
  <si>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</si>
  <si>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</si>
  <si>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</si>
  <si>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</si>
  <si>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</si>
  <si>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</si>
  <si>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</si>
  <si>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</si>
  <si>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</si>
  <si>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</si>
  <si>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</si>
  <si>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</si>
  <si>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</si>
  <si>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</si>
  <si>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</si>
  <si>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</si>
  <si>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</si>
  <si>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</si>
  <si>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</si>
  <si>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</si>
  <si>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</si>
  <si>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</si>
  <si>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</si>
  <si>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</si>
  <si>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</si>
  <si>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</si>
  <si>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</si>
  <si>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</si>
  <si>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</si>
  <si>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</si>
  <si>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</si>
  <si>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</si>
  <si>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</si>
  <si>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</si>
  <si>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</si>
  <si>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</si>
  <si>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</si>
  <si>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</si>
  <si>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</si>
  <si>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</si>
  <si>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</si>
  <si>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</si>
  <si>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</si>
  <si>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</si>
  <si>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</si>
  <si>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</si>
  <si>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</si>
  <si>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</si>
  <si>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</si>
  <si>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</si>
  <si>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</si>
  <si>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</si>
  <si>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</si>
  <si>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</si>
  <si>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</si>
  <si>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</si>
  <si>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</si>
  <si>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</si>
  <si>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</si>
  <si>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</si>
  <si>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</si>
  <si>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</si>
  <si>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</si>
  <si>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</si>
  <si>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</si>
  <si>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</si>
  <si>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</si>
  <si>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</si>
  <si>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</si>
  <si>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</si>
  <si>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</si>
  <si>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</si>
  <si>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</si>
  <si>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</si>
  <si>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</si>
  <si>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</si>
  <si>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</si>
  <si>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</si>
  <si>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</si>
  <si>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</si>
  <si>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</si>
  <si>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</si>
  <si>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</si>
  <si>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</si>
  <si>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</si>
  <si>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</si>
  <si>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</si>
  <si>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</si>
  <si>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</si>
  <si>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</si>
  <si>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</si>
  <si>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</si>
  <si>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</si>
  <si>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</si>
  <si>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</si>
  <si>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</si>
  <si>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</si>
  <si>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</si>
  <si>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</si>
  <si>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</si>
  <si>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</si>
  <si>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</si>
  <si>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</si>
  <si>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</si>
  <si>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</si>
  <si>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</si>
  <si>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</si>
  <si>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</si>
  <si>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</si>
  <si>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</si>
  <si>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</si>
  <si>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</si>
  <si>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</si>
  <si>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</si>
  <si>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</si>
  <si>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</si>
  <si>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</si>
  <si>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</si>
  <si>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</si>
  <si>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</si>
  <si>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</si>
  <si>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</si>
  <si>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</si>
  <si>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</si>
  <si>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</si>
  <si>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</si>
  <si>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</si>
  <si>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</si>
  <si>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</si>
  <si>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</si>
  <si>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</si>
  <si>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</si>
  <si>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</si>
  <si>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</si>
  <si>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</si>
  <si>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</si>
  <si>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</si>
  <si>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</si>
  <si>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</si>
  <si>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</si>
  <si>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</si>
  <si>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</si>
  <si>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</si>
  <si>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</si>
  <si>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</si>
  <si>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</si>
  <si>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</si>
  <si>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</si>
  <si>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</si>
  <si>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</si>
  <si>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</si>
  <si>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</si>
  <si>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</si>
  <si>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</si>
  <si>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</si>
  <si>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</si>
  <si>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</si>
  <si>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</si>
  <si>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</si>
  <si>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</si>
  <si>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</si>
  <si>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</si>
  <si>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</si>
  <si>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</si>
  <si>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</si>
  <si>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</si>
  <si>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</si>
  <si>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</si>
  <si>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</si>
  <si>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</si>
  <si>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</si>
  <si>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</si>
  <si>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</si>
  <si>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</si>
  <si>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</si>
  <si>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</si>
  <si>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</si>
  <si>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</si>
  <si>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</si>
  <si>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</si>
  <si>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</si>
  <si>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</si>
  <si>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</si>
  <si>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</si>
  <si>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</si>
  <si>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</si>
  <si>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</si>
  <si>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</si>
  <si>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</si>
  <si>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</si>
  <si>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</si>
  <si>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</si>
  <si>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</si>
  <si>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</si>
  <si>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</si>
  <si>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</si>
  <si>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</si>
  <si>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</si>
  <si>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</si>
  <si>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</si>
  <si>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</si>
  <si>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</si>
  <si>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</si>
  <si>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</si>
  <si>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</si>
  <si>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</si>
  <si>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</si>
  <si>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</si>
  <si>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</si>
  <si>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</si>
  <si>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</si>
  <si>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</si>
  <si>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</si>
  <si>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</si>
  <si>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</si>
  <si>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</si>
  <si>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</si>
  <si>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</si>
  <si>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</si>
  <si>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</si>
  <si>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</si>
  <si>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</si>
  <si>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</si>
  <si>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</si>
  <si>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</si>
  <si>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</si>
  <si>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</si>
  <si>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</si>
  <si>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</si>
  <si>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</si>
  <si>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</si>
  <si>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</si>
  <si>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</si>
  <si>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</si>
  <si>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</si>
  <si>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</si>
  <si>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</si>
  <si>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</si>
  <si>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</si>
  <si>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</si>
  <si>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</si>
  <si>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</si>
  <si>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</si>
  <si>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</si>
  <si>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</si>
  <si>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</si>
  <si>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</si>
  <si>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</si>
  <si>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</si>
  <si>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</si>
  <si>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</si>
  <si>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</si>
  <si>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</si>
  <si>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</si>
  <si>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</si>
  <si>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</si>
  <si>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</si>
  <si>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</si>
  <si>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</si>
  <si>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</si>
  <si>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</si>
  <si>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</si>
  <si>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</si>
  <si>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</si>
  <si>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</si>
  <si>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</si>
  <si>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</si>
  <si>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</si>
  <si>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</si>
  <si>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</si>
  <si>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</si>
  <si>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</si>
  <si>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</si>
  <si>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</si>
  <si>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</si>
  <si>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</si>
  <si>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</si>
  <si>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</si>
  <si>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</si>
  <si>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</si>
  <si>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</si>
  <si>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</si>
  <si>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</si>
  <si>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</si>
  <si>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</si>
  <si>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</si>
  <si>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</si>
  <si>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</si>
  <si>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</si>
  <si>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</si>
  <si>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</si>
  <si>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</si>
  <si>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</si>
  <si>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</si>
  <si>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</si>
  <si>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</si>
  <si>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</si>
  <si>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</si>
  <si>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</si>
  <si>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</si>
  <si>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</si>
  <si>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</si>
  <si>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</si>
  <si>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</si>
  <si>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</si>
  <si>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</si>
  <si>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</si>
  <si>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</si>
  <si>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</si>
  <si>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</si>
  <si>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</si>
  <si>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</si>
  <si>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</si>
  <si>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</si>
  <si>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</si>
  <si>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</si>
  <si>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</si>
  <si>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</si>
  <si>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</si>
  <si>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</si>
  <si>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</si>
  <si>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</si>
  <si>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</si>
  <si>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</si>
  <si>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</si>
  <si>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</si>
  <si>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</si>
  <si>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</si>
  <si>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</si>
  <si>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</si>
  <si>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</si>
  <si>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</si>
  <si>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</si>
  <si>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</si>
  <si>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</si>
  <si>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</si>
  <si>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</si>
  <si>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</si>
  <si>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</si>
  <si>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</si>
  <si>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</si>
  <si>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</si>
  <si>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</si>
  <si>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</si>
  <si>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</si>
  <si>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</si>
  <si>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</si>
  <si>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</si>
  <si>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</si>
  <si>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</si>
  <si>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</si>
  <si>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</si>
  <si>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</si>
  <si>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</si>
  <si>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</si>
  <si>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</si>
  <si>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</si>
  <si>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</si>
  <si>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</si>
  <si>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</si>
  <si>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</si>
  <si>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</si>
  <si>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</si>
  <si>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</si>
  <si>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</si>
  <si>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</si>
  <si>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</si>
  <si>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</si>
  <si>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</si>
  <si>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</si>
  <si>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</si>
  <si>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</si>
  <si>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</si>
  <si>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</si>
  <si>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</si>
  <si>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</si>
  <si>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</si>
  <si>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</si>
  <si>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</si>
  <si>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</si>
  <si>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</si>
  <si>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</si>
  <si>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</si>
  <si>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</si>
  <si>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</si>
  <si>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</si>
  <si>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</si>
  <si>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</si>
  <si>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</si>
  <si>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</si>
  <si>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</si>
  <si>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</si>
  <si>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</si>
  <si>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</si>
  <si>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</si>
  <si>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</si>
  <si>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</si>
  <si>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</si>
  <si>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</si>
  <si>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</si>
  <si>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</si>
  <si>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</si>
  <si>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</si>
  <si>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</si>
  <si>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</si>
  <si>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</si>
  <si>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</si>
  <si>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</si>
  <si>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</si>
  <si>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</si>
  <si>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</si>
  <si>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</si>
  <si>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</si>
  <si>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</si>
  <si>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</si>
  <si>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</si>
  <si>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</si>
  <si>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</si>
  <si>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</si>
  <si>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</si>
  <si>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</si>
  <si>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</si>
  <si>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</si>
  <si>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</si>
  <si>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</si>
  <si>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</si>
  <si>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</si>
  <si>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</si>
  <si>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</si>
  <si>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</si>
  <si>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</si>
  <si>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</si>
  <si>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</si>
  <si>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</si>
  <si>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</si>
  <si>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</si>
  <si>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</si>
  <si>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</si>
  <si>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</si>
  <si>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</si>
  <si>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</si>
  <si>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</si>
  <si>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</si>
  <si>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</si>
  <si>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</si>
  <si>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</si>
  <si>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</si>
  <si>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</si>
  <si>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</si>
  <si>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</si>
  <si>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</si>
  <si>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</si>
  <si>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</si>
  <si>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</si>
  <si>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</si>
  <si>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</si>
  <si>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</si>
  <si>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</si>
  <si>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</si>
  <si>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</si>
  <si>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</si>
  <si>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</si>
  <si>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</si>
  <si>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</si>
  <si>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</si>
  <si>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</si>
  <si>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</si>
  <si>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</si>
  <si>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</si>
  <si>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</si>
  <si>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</si>
  <si>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</si>
  <si>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</si>
  <si>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</si>
  <si>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</si>
  <si>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</si>
  <si>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</si>
  <si>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</si>
  <si>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</si>
  <si>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</si>
  <si>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</si>
  <si>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</si>
  <si>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</si>
  <si>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</si>
  <si>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</si>
  <si>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</si>
  <si>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</si>
  <si>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</si>
  <si>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</si>
  <si>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</si>
  <si>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</si>
  <si>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</si>
  <si>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</si>
  <si>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</si>
  <si>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</si>
  <si>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</si>
  <si>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</si>
  <si>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</si>
  <si>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</si>
  <si>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</si>
  <si>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</si>
  <si>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</si>
  <si>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</si>
  <si>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</si>
  <si>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</si>
  <si>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</si>
  <si>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</si>
  <si>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</si>
  <si>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</si>
  <si>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</si>
  <si>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</si>
  <si>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</si>
  <si>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</si>
  <si>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</si>
  <si>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</si>
  <si>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</si>
  <si>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</si>
  <si>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</si>
  <si>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</si>
  <si>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</si>
  <si>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</si>
  <si>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</si>
  <si>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</si>
  <si>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</si>
  <si>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</si>
  <si>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</si>
  <si>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</si>
  <si>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</si>
  <si>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</si>
  <si>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</si>
  <si>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</si>
  <si>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</si>
  <si>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</si>
  <si>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</si>
  <si>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</si>
  <si>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</si>
  <si>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</si>
  <si>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</si>
  <si>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</si>
  <si>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</si>
  <si>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</si>
  <si>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</si>
  <si>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</si>
  <si>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</si>
  <si>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</si>
  <si>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</si>
  <si>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</si>
  <si>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</si>
  <si>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</si>
  <si>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</si>
  <si>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</si>
  <si>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</si>
  <si>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</si>
  <si>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</si>
  <si>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</si>
  <si>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</si>
  <si>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</si>
  <si>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</si>
  <si>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</si>
  <si>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</si>
  <si>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</si>
  <si>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</si>
  <si>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</si>
  <si>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</si>
  <si>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</si>
  <si>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</si>
  <si>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</si>
  <si>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</si>
  <si>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</si>
  <si>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</si>
  <si>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</si>
  <si>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</si>
  <si>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</si>
  <si>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</si>
  <si>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</si>
  <si>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</si>
  <si>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</si>
  <si>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</si>
  <si>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</si>
  <si>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</si>
  <si>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</si>
  <si>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</si>
  <si>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</si>
  <si>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</si>
  <si>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</si>
  <si>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</si>
  <si>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</si>
  <si>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</si>
  <si>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</si>
  <si>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</si>
  <si>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</si>
  <si>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</si>
  <si>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</si>
  <si>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</si>
  <si>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</si>
  <si>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</si>
  <si>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</si>
  <si>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</si>
  <si>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</si>
  <si>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</si>
  <si>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</si>
  <si>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</si>
  <si>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</si>
  <si>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</si>
  <si>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</si>
  <si>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</si>
  <si>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</si>
  <si>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</si>
  <si>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</si>
  <si>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</si>
  <si>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</si>
  <si>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</si>
  <si>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</si>
  <si>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</si>
  <si>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</si>
  <si>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</si>
  <si>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</si>
  <si>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</si>
  <si>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</si>
  <si>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</si>
  <si>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</si>
  <si>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</si>
  <si>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</si>
  <si>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</si>
  <si>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</si>
  <si>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</si>
  <si>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</si>
  <si>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</si>
  <si>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</si>
  <si>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</si>
  <si>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</si>
  <si>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</si>
  <si>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</si>
  <si>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</si>
  <si>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</si>
  <si>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</si>
  <si>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</si>
  <si>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</si>
  <si>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</si>
  <si>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</si>
  <si>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</si>
  <si>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</si>
  <si>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</si>
  <si>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</si>
  <si>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</si>
  <si>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</si>
  <si>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</si>
  <si>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</si>
  <si>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</si>
  <si>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</si>
  <si>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</si>
  <si>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</si>
  <si>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</si>
  <si>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</si>
  <si>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</si>
  <si>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</si>
  <si>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</si>
  <si>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</si>
  <si>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</si>
  <si>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</si>
  <si>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</si>
  <si>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</si>
  <si>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</si>
  <si>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</si>
  <si>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</si>
  <si>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</si>
  <si>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</si>
  <si>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</si>
  <si>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</si>
  <si>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</si>
  <si>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</si>
  <si>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</si>
  <si>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</si>
  <si>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</si>
  <si>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</si>
  <si>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</si>
  <si>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</si>
  <si>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</si>
  <si>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</si>
  <si>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</si>
  <si>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</si>
  <si>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</si>
  <si>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</si>
  <si>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</si>
  <si>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</si>
  <si>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</si>
  <si>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</si>
  <si>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</si>
  <si>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</si>
  <si>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</si>
  <si>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</si>
  <si>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</si>
  <si>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</si>
  <si>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</si>
  <si>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</si>
  <si>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</si>
  <si>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</si>
  <si>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</si>
  <si>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</si>
  <si>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</si>
  <si>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</si>
  <si>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</si>
  <si>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</si>
  <si>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</si>
  <si>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</si>
  <si>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</si>
  <si>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</si>
  <si>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</si>
  <si>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</si>
  <si>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</si>
  <si>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</si>
  <si>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</si>
  <si>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</si>
  <si>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</si>
  <si>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</si>
  <si>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</si>
  <si>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</si>
  <si>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</si>
  <si>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</si>
  <si>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</si>
  <si>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</si>
  <si>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</si>
  <si>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</si>
  <si>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</si>
  <si>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</si>
  <si>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</si>
  <si>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</si>
  <si>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</si>
  <si>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</si>
  <si>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</si>
  <si>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</si>
  <si>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</si>
  <si>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</si>
  <si>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</si>
  <si>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</si>
  <si>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</si>
  <si>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</si>
  <si>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</si>
  <si>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</si>
  <si>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</si>
  <si>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</si>
  <si>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</si>
  <si>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</si>
  <si>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</si>
  <si>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</si>
  <si>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</si>
  <si>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</si>
  <si>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</si>
  <si>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</si>
  <si>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</si>
  <si>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</si>
  <si>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</si>
  <si>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</si>
  <si>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</si>
  <si>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</si>
  <si>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</si>
  <si>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</si>
  <si>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</si>
  <si>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</si>
  <si>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</si>
  <si>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</si>
  <si>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</si>
  <si>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</si>
  <si>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</si>
  <si>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</si>
  <si>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</si>
  <si>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</si>
  <si>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</si>
  <si>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</si>
  <si>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</si>
  <si>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</si>
  <si>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</si>
  <si>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</si>
  <si>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</si>
  <si>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</si>
  <si>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</si>
  <si>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</si>
  <si>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</si>
  <si>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</si>
  <si>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</si>
  <si>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</si>
  <si>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</si>
  <si>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</si>
  <si>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</si>
  <si>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</si>
  <si>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</si>
  <si>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</si>
  <si>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</si>
  <si>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</si>
  <si>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</si>
  <si>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</si>
  <si>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</si>
  <si>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</si>
  <si>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</si>
  <si>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</si>
  <si>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</si>
  <si>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</si>
  <si>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</si>
  <si>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</si>
  <si>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</si>
  <si>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</si>
  <si>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</si>
  <si>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</si>
  <si>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</si>
  <si>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</si>
  <si>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</si>
  <si>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</si>
  <si>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</si>
  <si>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</si>
  <si>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</si>
  <si>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</si>
  <si>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</si>
  <si>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</si>
  <si>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</si>
  <si>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</si>
  <si>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</si>
  <si>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</si>
  <si>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</si>
  <si>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</si>
  <si>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</si>
  <si>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</si>
  <si>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</si>
  <si>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</si>
  <si>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</si>
  <si>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</si>
  <si>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</si>
  <si>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</si>
  <si>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</si>
  <si>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</si>
  <si>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</si>
  <si>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</si>
  <si>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</si>
  <si>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</si>
  <si>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</si>
  <si>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</si>
  <si>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</si>
  <si>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</si>
  <si>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</si>
  <si>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</si>
  <si>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</si>
  <si>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</si>
  <si>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</si>
  <si>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</si>
  <si>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</si>
  <si>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</si>
  <si>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</si>
  <si>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</si>
  <si>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</si>
  <si>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</si>
  <si>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</si>
  <si>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</si>
  <si>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</si>
  <si>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</si>
  <si>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</si>
  <si>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</si>
  <si>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</si>
  <si>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</si>
  <si>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</si>
  <si>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</si>
  <si>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</si>
  <si>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</si>
  <si>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</si>
  <si>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</si>
  <si>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</si>
  <si>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</si>
  <si>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</si>
  <si>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</si>
  <si>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</si>
  <si>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</si>
  <si>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</si>
  <si>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</si>
  <si>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</si>
  <si>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</si>
  <si>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</si>
  <si>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</si>
  <si>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</si>
  <si>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</si>
  <si>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</si>
  <si>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</si>
  <si>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</si>
  <si>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</si>
  <si>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</si>
  <si>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</si>
  <si>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</si>
  <si>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</si>
  <si>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</si>
  <si>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</si>
  <si>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</si>
  <si>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</si>
  <si>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</si>
  <si>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</si>
  <si>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</si>
  <si>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</si>
  <si>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</si>
  <si>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</si>
  <si>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</si>
  <si>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</si>
  <si>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</si>
  <si>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</si>
  <si>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</si>
  <si>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</si>
  <si>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</si>
  <si>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</si>
  <si>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</si>
  <si>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</si>
  <si>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</si>
  <si>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</si>
  <si>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</si>
  <si>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</si>
  <si>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</si>
  <si>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</si>
  <si>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</si>
  <si>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</si>
  <si>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</si>
  <si>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</si>
  <si>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</si>
  <si>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</si>
  <si>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</si>
  <si>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</si>
  <si>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</si>
  <si>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</si>
  <si>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</si>
  <si>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</si>
  <si>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</si>
  <si>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</si>
  <si>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</si>
  <si>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</si>
  <si>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</si>
  <si>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</si>
  <si>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</si>
  <si>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</si>
  <si>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</si>
  <si>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</si>
  <si>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</si>
  <si>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</si>
  <si>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</si>
  <si>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</si>
  <si>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</si>
  <si>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</si>
  <si>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</si>
  <si>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</si>
  <si>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</si>
  <si>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</si>
  <si>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</si>
  <si>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</si>
  <si>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</si>
  <si>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</si>
  <si>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</si>
  <si>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</si>
  <si>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</si>
  <si>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</si>
  <si>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</si>
  <si>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</si>
  <si>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</si>
  <si>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</si>
  <si>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</si>
  <si>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</si>
  <si>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</si>
  <si>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</si>
  <si>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</si>
  <si>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</si>
  <si>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</si>
  <si>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</si>
  <si>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</si>
  <si>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</si>
  <si>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</si>
  <si>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</si>
  <si>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</si>
  <si>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</si>
  <si>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</si>
  <si>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</si>
  <si>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</si>
  <si>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</si>
  <si>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</si>
  <si>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</si>
  <si>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</si>
  <si>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</si>
  <si>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</si>
  <si>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</si>
  <si>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</si>
  <si>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</si>
  <si>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</si>
  <si>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</si>
  <si>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</si>
  <si>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</si>
  <si>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</si>
  <si>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</si>
  <si>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</si>
  <si>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</si>
  <si>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</si>
  <si>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</si>
  <si>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</si>
  <si>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</si>
  <si>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</si>
  <si>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</si>
  <si>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</si>
  <si>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</si>
  <si>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</si>
  <si>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</si>
  <si>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</si>
  <si>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</si>
  <si>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</si>
  <si>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</si>
  <si>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</si>
  <si>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</si>
  <si>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</si>
  <si>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</si>
  <si>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</si>
  <si>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</si>
  <si>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</si>
  <si>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</si>
  <si>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</si>
  <si>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</si>
  <si>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</si>
  <si>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</si>
  <si>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</si>
  <si>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</si>
  <si>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</si>
  <si>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</si>
  <si>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</si>
  <si>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</si>
  <si>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</si>
  <si>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</si>
  <si>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</si>
  <si>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</si>
  <si>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</si>
  <si>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</si>
  <si>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</si>
  <si>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</si>
  <si>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</si>
  <si>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</si>
  <si>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</si>
  <si>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</si>
  <si>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</si>
  <si>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</si>
  <si>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</si>
  <si>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</si>
  <si>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</si>
  <si>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</si>
  <si>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</si>
  <si>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</si>
  <si>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</si>
  <si>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</si>
  <si>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</si>
  <si>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</si>
  <si>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</si>
  <si>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</si>
  <si>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</si>
  <si>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</si>
  <si>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</si>
  <si>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</si>
  <si>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</si>
  <si>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</si>
  <si>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</si>
  <si>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</si>
  <si>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</si>
  <si>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</si>
  <si>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</si>
  <si>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</si>
  <si>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</si>
  <si>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</si>
  <si>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</si>
  <si>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</si>
  <si>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</si>
  <si>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</si>
  <si>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</si>
  <si>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</si>
  <si>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</si>
  <si>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</si>
  <si>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</si>
  <si>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</si>
  <si>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</si>
  <si>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</si>
  <si>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</si>
  <si>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</si>
  <si>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</si>
  <si>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</si>
  <si>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</si>
  <si>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</si>
  <si>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</si>
  <si>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</si>
  <si>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</si>
  <si>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</si>
  <si>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</si>
  <si>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</si>
  <si>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</si>
  <si>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</si>
  <si>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</si>
  <si>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</si>
  <si>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</si>
  <si>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</si>
  <si>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</si>
  <si>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</si>
  <si>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</si>
  <si>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</si>
  <si>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</si>
  <si>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</si>
  <si>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</si>
  <si>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</si>
  <si>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</si>
  <si>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</si>
  <si>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</si>
  <si>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</si>
  <si>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</si>
  <si>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</si>
  <si>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</si>
  <si>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</si>
  <si>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</si>
  <si>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</si>
  <si>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</si>
  <si>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</si>
  <si>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</si>
  <si>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</si>
  <si>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</si>
  <si>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</si>
  <si>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</si>
  <si>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</si>
  <si>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</si>
  <si>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</si>
  <si>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</si>
  <si>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</si>
  <si>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</si>
  <si>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</si>
  <si>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</si>
  <si>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</si>
  <si>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</si>
  <si>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</si>
  <si>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</si>
  <si>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</si>
  <si>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</si>
  <si>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</si>
  <si>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</si>
  <si>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</si>
  <si>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</si>
  <si>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</si>
  <si>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</si>
  <si>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</si>
  <si>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</si>
  <si>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</si>
  <si>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</si>
  <si>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</si>
  <si>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</si>
  <si>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</si>
  <si>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</si>
  <si>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</si>
  <si>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</si>
  <si>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</si>
  <si>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</si>
  <si>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</si>
  <si>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</si>
  <si>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</si>
  <si>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</si>
  <si>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</si>
  <si>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</si>
  <si>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</si>
  <si>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</si>
  <si>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</si>
  <si>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</si>
  <si>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</si>
  <si>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</si>
  <si>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</si>
  <si>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</si>
  <si>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</si>
  <si>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</si>
  <si>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</si>
  <si>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</si>
  <si>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</si>
  <si>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</si>
  <si>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</si>
  <si>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</si>
  <si>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</si>
  <si>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</si>
  <si>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</si>
  <si>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</si>
  <si>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</si>
  <si>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</si>
  <si>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</si>
  <si>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</si>
  <si>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</si>
  <si>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</si>
  <si>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</si>
  <si>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</si>
  <si>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</si>
  <si>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</si>
  <si>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</si>
  <si>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</si>
  <si>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</si>
  <si>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</si>
  <si>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</si>
  <si>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</si>
  <si>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</si>
  <si>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</si>
  <si>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</si>
  <si>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</si>
  <si>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</si>
  <si>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</si>
  <si>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</si>
  <si>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</si>
  <si>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</si>
  <si>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</si>
  <si>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</si>
  <si>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</si>
  <si>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</si>
  <si>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</si>
  <si>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</si>
  <si>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</si>
  <si>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</si>
  <si>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</si>
  <si>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</si>
  <si>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</si>
  <si>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</si>
  <si>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</si>
  <si>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</si>
  <si>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</si>
  <si>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</si>
  <si>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</si>
  <si>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</si>
  <si>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</si>
  <si>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</si>
  <si>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</si>
  <si>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</si>
  <si>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</si>
  <si>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</si>
  <si>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</si>
  <si>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</si>
  <si>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</si>
  <si>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</si>
  <si>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</si>
  <si>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</si>
  <si>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</si>
  <si>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</si>
  <si>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</si>
  <si>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</si>
  <si>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</si>
  <si>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</si>
  <si>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</si>
  <si>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</si>
  <si>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</si>
  <si>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</si>
  <si>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</si>
  <si>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</si>
  <si>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</si>
  <si>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</si>
  <si>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</si>
  <si>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</si>
  <si>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</si>
  <si>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</si>
  <si>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</si>
  <si>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</si>
  <si>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</si>
  <si>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</si>
  <si>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</si>
  <si>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</si>
  <si>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</si>
  <si>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</si>
  <si>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</si>
  <si>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</si>
  <si>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</si>
  <si>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</si>
  <si>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</si>
  <si>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</si>
  <si>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</si>
  <si>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</si>
  <si>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</si>
  <si>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</si>
  <si>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</si>
  <si>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</si>
  <si>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</si>
  <si>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</si>
  <si>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</si>
  <si>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</si>
  <si>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</si>
  <si>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</si>
  <si>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</si>
  <si>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</si>
  <si>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</si>
  <si>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</si>
  <si>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</si>
  <si>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</si>
  <si>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</si>
  <si>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</si>
  <si>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</si>
  <si>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</si>
  <si>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</si>
  <si>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</si>
  <si>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</si>
  <si>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</si>
  <si>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</si>
  <si>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</si>
  <si>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</si>
  <si>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</si>
  <si>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</si>
  <si>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</si>
  <si>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</si>
  <si>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</si>
  <si>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</si>
  <si>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</si>
  <si>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</si>
  <si>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</si>
  <si>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</si>
  <si>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</si>
  <si>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</si>
  <si>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</si>
  <si>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</si>
  <si>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</si>
  <si>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</si>
  <si>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</si>
  <si>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</si>
  <si>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</si>
  <si>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</si>
  <si>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</si>
  <si>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</si>
  <si>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</si>
  <si>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</si>
  <si>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</si>
  <si>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</si>
  <si>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</si>
  <si>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</si>
  <si>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</si>
  <si>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</si>
  <si>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</si>
  <si>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</si>
  <si>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</si>
  <si>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</si>
  <si>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</si>
  <si>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</si>
  <si>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</si>
  <si>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</si>
  <si>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</si>
  <si>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</si>
  <si>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</si>
  <si>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</si>
  <si>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</si>
  <si>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</si>
  <si>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</si>
  <si>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</si>
  <si>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</si>
  <si>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</si>
  <si>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</si>
  <si>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</si>
  <si>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</si>
  <si>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</si>
  <si>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</si>
  <si>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</si>
  <si>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</si>
  <si>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</si>
  <si>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</si>
  <si>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</si>
  <si>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</si>
  <si>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</si>
  <si>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</si>
  <si>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</si>
  <si>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</si>
  <si>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</si>
  <si>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</si>
  <si>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</si>
  <si>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</si>
  <si>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</si>
  <si>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</si>
  <si>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</si>
  <si>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</si>
  <si>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</si>
  <si>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</si>
  <si>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</si>
  <si>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</si>
  <si>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</si>
  <si>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</si>
  <si>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</si>
  <si>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</si>
  <si>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</si>
  <si>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</si>
  <si>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</si>
  <si>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</si>
  <si>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</si>
  <si>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</si>
  <si>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</si>
  <si>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</si>
  <si>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</si>
  <si>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</si>
  <si>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</si>
  <si>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</si>
  <si>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</si>
  <si>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</si>
  <si>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</si>
  <si>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</si>
  <si>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</si>
  <si>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</si>
  <si>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</si>
  <si>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</si>
  <si>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</si>
  <si>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</si>
  <si>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</si>
  <si>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</si>
  <si>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</si>
  <si>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</si>
  <si>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</si>
  <si>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</si>
  <si>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</si>
  <si>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</si>
  <si>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</si>
  <si>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</si>
  <si>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</si>
  <si>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</si>
  <si>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</si>
  <si>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</si>
  <si>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</si>
  <si>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</si>
  <si>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</si>
  <si>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</si>
  <si>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</si>
  <si>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</si>
  <si>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</si>
  <si>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</si>
  <si>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</si>
  <si>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</si>
  <si>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</si>
  <si>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</si>
  <si>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</si>
  <si>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</si>
  <si>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</si>
  <si>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</si>
  <si>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</si>
  <si>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</si>
  <si>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</si>
  <si>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</si>
  <si>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</si>
  <si>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</si>
  <si>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</si>
  <si>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</si>
  <si>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</si>
  <si>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</si>
  <si>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</si>
  <si>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</si>
  <si>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</si>
  <si>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</si>
  <si>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</si>
  <si>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</si>
  <si>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</si>
  <si>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</si>
  <si>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</si>
  <si>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</si>
  <si>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</si>
  <si>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</si>
  <si>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</si>
  <si>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</si>
  <si>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</si>
  <si>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</si>
  <si>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</si>
  <si>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</si>
  <si>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</si>
  <si>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</si>
  <si>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</si>
  <si>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</si>
  <si>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</si>
  <si>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</si>
  <si>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</si>
  <si>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</si>
  <si>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</si>
  <si>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</si>
  <si>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</si>
  <si>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</si>
  <si>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</si>
  <si>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</si>
  <si>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</si>
  <si>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</si>
  <si>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</si>
  <si>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</si>
  <si>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</si>
  <si>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</si>
  <si>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</si>
  <si>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</si>
  <si>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</si>
  <si>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</si>
  <si>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</si>
  <si>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</si>
  <si>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</si>
  <si>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</si>
  <si>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</si>
  <si>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</si>
  <si>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</si>
  <si>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</si>
  <si>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</si>
  <si>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</si>
  <si>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</si>
  <si>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</si>
  <si>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</si>
  <si>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</si>
  <si>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</si>
  <si>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</si>
  <si>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</si>
  <si>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</si>
  <si>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</si>
  <si>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</si>
  <si>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</si>
  <si>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</si>
  <si>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</si>
  <si>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</si>
  <si>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</si>
  <si>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</si>
  <si>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</si>
  <si>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</si>
  <si>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</si>
  <si>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</si>
  <si>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</si>
  <si>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</si>
  <si>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</si>
  <si>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</si>
  <si>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</si>
  <si>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</si>
  <si>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</si>
  <si>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</si>
  <si>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</si>
  <si>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</si>
  <si>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</si>
  <si>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</si>
  <si>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</si>
  <si>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</si>
  <si>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</si>
  <si>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</si>
  <si>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</si>
  <si>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</si>
  <si>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</si>
  <si>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</si>
  <si>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</si>
  <si>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</si>
  <si>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</si>
  <si>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</si>
  <si>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</si>
  <si>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</si>
  <si>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</si>
  <si>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</si>
  <si>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</si>
  <si>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</si>
  <si>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</si>
  <si>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</si>
  <si>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</si>
  <si>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</si>
  <si>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</si>
  <si>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</si>
  <si>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</si>
  <si>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</si>
  <si>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</si>
  <si>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</si>
  <si>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</si>
  <si>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</si>
  <si>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</si>
  <si>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</si>
  <si>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</si>
  <si>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</si>
  <si>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</si>
  <si>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</si>
  <si>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</si>
  <si>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</si>
  <si>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</si>
  <si>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</si>
  <si>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</si>
  <si>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</si>
  <si>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</si>
  <si>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</si>
  <si>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</si>
  <si>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</si>
  <si>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</si>
  <si>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</si>
  <si>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</si>
  <si>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</si>
  <si>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</si>
  <si>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</si>
  <si>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</si>
  <si>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</si>
  <si>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</si>
  <si>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</si>
  <si>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</si>
  <si>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</si>
  <si>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</si>
  <si>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</si>
  <si>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</si>
  <si>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</si>
  <si>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</si>
  <si>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</si>
  <si>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</si>
  <si>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</si>
  <si>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</si>
  <si>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</si>
  <si>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</si>
  <si>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</si>
  <si>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</si>
  <si>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</si>
  <si>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</si>
  <si>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</si>
  <si>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</si>
  <si>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</si>
  <si>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</si>
  <si>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</si>
  <si>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</si>
  <si>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</si>
  <si>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</si>
  <si>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</si>
  <si>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</si>
  <si>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</si>
  <si>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</si>
  <si>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</si>
  <si>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</si>
  <si>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</si>
  <si>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</si>
  <si>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</si>
  <si>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</si>
  <si>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</si>
  <si>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</si>
  <si>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</si>
  <si>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</si>
  <si>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</si>
  <si>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</si>
  <si>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</si>
  <si>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</si>
  <si>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</si>
  <si>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</si>
  <si>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</si>
  <si>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</si>
  <si>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</si>
  <si>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</si>
  <si>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</si>
  <si>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</si>
  <si>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</si>
  <si>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</si>
  <si>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</si>
  <si>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</si>
  <si>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</si>
  <si>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</si>
  <si>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</si>
  <si>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</si>
  <si>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</si>
  <si>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</si>
  <si>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</si>
  <si>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</si>
  <si>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</si>
  <si>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</si>
  <si>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</si>
  <si>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</si>
  <si>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</si>
  <si>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</si>
  <si>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</si>
  <si>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</si>
  <si>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</si>
  <si>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</si>
  <si>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</si>
  <si>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</si>
  <si>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</si>
  <si>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</si>
  <si>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</si>
  <si>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</si>
  <si>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</si>
  <si>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</si>
  <si>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</si>
  <si>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</si>
  <si>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</si>
  <si>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</si>
  <si>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</si>
  <si>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</si>
  <si>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</si>
  <si>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</si>
  <si>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</si>
  <si>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</si>
  <si>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</si>
  <si>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</si>
  <si>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</si>
  <si>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</si>
  <si>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</si>
  <si>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</si>
  <si>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</si>
  <si>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</si>
  <si>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</si>
  <si>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</si>
  <si>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</si>
  <si>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</si>
  <si>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</si>
  <si>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</si>
  <si>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</si>
  <si>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</si>
  <si>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</si>
  <si>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</si>
  <si>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</si>
  <si>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</si>
  <si>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</si>
  <si>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</si>
  <si>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</si>
  <si>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</si>
  <si>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</si>
  <si>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</si>
  <si>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</si>
  <si>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</si>
  <si>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</si>
  <si>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</si>
  <si>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</si>
  <si>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</si>
  <si>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</si>
  <si>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</si>
  <si>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</si>
  <si>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</si>
  <si>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</si>
  <si>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</si>
  <si>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</si>
  <si>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</si>
  <si>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</si>
  <si>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</si>
  <si>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</si>
  <si>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</si>
  <si>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</si>
  <si>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</si>
  <si>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</si>
  <si>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</si>
  <si>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</si>
  <si>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</si>
  <si>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</si>
  <si>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</si>
  <si>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</si>
  <si>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</si>
  <si>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</si>
  <si>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</si>
  <si>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</si>
  <si>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</si>
  <si>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</si>
  <si>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</si>
  <si>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</si>
  <si>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</si>
  <si>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</si>
  <si>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</si>
  <si>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</si>
  <si>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</si>
  <si>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</si>
  <si>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</si>
  <si>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</si>
  <si>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</si>
  <si>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</si>
  <si>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</si>
  <si>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</si>
  <si>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</si>
  <si>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</si>
  <si>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</si>
  <si>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</si>
  <si>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</si>
  <si>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</si>
  <si>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</si>
  <si>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</si>
  <si>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</si>
  <si>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</si>
  <si>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</si>
  <si>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</si>
  <si>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</si>
  <si>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</si>
  <si>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</si>
  <si>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</si>
  <si>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</si>
  <si>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</si>
  <si>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</si>
  <si>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</si>
  <si>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</si>
  <si>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</si>
  <si>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</si>
  <si>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</si>
  <si>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</si>
  <si>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</si>
  <si>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</si>
  <si>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</si>
  <si>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</si>
  <si>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</si>
  <si>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</si>
  <si>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</si>
  <si>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</si>
  <si>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</si>
  <si>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</si>
  <si>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</si>
  <si>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</si>
  <si>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</si>
  <si>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</si>
  <si>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</si>
  <si>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</si>
  <si>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</si>
  <si>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</si>
  <si>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</si>
  <si>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</si>
  <si>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</si>
  <si>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</si>
  <si>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</si>
  <si>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</si>
  <si>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</si>
  <si>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</si>
  <si>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</si>
  <si>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</si>
  <si>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</si>
  <si>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</si>
  <si>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</si>
  <si>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</si>
  <si>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</si>
  <si>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</si>
  <si>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</si>
  <si>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</si>
  <si>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</si>
  <si>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</si>
  <si>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</si>
  <si>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</si>
  <si>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</si>
  <si>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</si>
  <si>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</si>
  <si>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</si>
  <si>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</si>
  <si>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</si>
  <si>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</si>
  <si>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</si>
  <si>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</si>
  <si>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</si>
  <si>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</si>
  <si>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</si>
  <si>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</si>
  <si>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</si>
  <si>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</si>
  <si>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</si>
  <si>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</si>
  <si>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</si>
  <si>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</si>
  <si>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</si>
  <si>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</si>
  <si>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</si>
  <si>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</si>
  <si>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</si>
  <si>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</si>
  <si>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</si>
  <si>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</si>
  <si>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</si>
  <si>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</si>
  <si>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</si>
  <si>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</si>
  <si>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</si>
  <si>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</si>
  <si>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</si>
  <si>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</si>
  <si>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</si>
  <si>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</si>
  <si>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</si>
  <si>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</si>
  <si>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</si>
  <si>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</si>
  <si>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</si>
  <si>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</si>
  <si>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</si>
  <si>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</si>
  <si>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</si>
  <si>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</si>
  <si>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</si>
  <si>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</si>
  <si>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</si>
  <si>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</si>
  <si>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</si>
  <si>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</si>
  <si>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</si>
  <si>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</si>
  <si>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</si>
  <si>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</si>
  <si>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</si>
  <si>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</si>
  <si>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</si>
  <si>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</si>
  <si>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</si>
  <si>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</si>
  <si>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</si>
  <si>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</si>
  <si>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</si>
  <si>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</si>
  <si>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</si>
  <si>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</si>
  <si>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</si>
  <si>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</si>
  <si>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</si>
  <si>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</si>
  <si>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</si>
  <si>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</si>
  <si>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</si>
  <si>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</si>
  <si>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</si>
  <si>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</si>
  <si>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</si>
  <si>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</si>
  <si>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</si>
  <si>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</si>
  <si>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</si>
  <si>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</si>
  <si>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</si>
  <si>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</si>
  <si>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</si>
  <si>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</si>
  <si>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</si>
  <si>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</si>
  <si>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</si>
  <si>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</si>
  <si>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</si>
  <si>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</si>
  <si>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</si>
  <si>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</si>
  <si>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</si>
  <si>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</si>
  <si>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</si>
  <si>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</si>
  <si>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</si>
  <si>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</si>
  <si>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</si>
  <si>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</si>
  <si>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</si>
  <si>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</si>
  <si>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</si>
  <si>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</si>
  <si>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</si>
  <si>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</si>
  <si>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</si>
  <si>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</si>
  <si>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</si>
  <si>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</si>
  <si>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</si>
  <si>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</si>
  <si>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</si>
  <si>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</si>
  <si>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</si>
  <si>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</si>
  <si>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</si>
  <si>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</si>
  <si>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</si>
  <si>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</si>
  <si>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</si>
  <si>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</si>
  <si>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</si>
  <si>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</si>
  <si>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</si>
  <si>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</si>
  <si>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</si>
  <si>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</si>
  <si>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</si>
  <si>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</si>
  <si>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</si>
  <si>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</si>
  <si>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</si>
  <si>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</si>
  <si>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</si>
  <si>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</si>
  <si>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</si>
  <si>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</si>
  <si>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</si>
  <si>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</si>
  <si>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</si>
  <si>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</si>
  <si>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</si>
  <si>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</si>
  <si>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</si>
  <si>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</si>
  <si>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</si>
  <si>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</si>
  <si>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</si>
  <si>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</si>
  <si>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</si>
  <si>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</si>
  <si>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</si>
  <si>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</si>
  <si>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</si>
  <si>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</si>
  <si>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</si>
  <si>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</si>
  <si>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</si>
  <si>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</si>
  <si>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</si>
  <si>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</si>
  <si>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</si>
  <si>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</si>
  <si>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</si>
  <si>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</si>
  <si>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</si>
  <si>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</si>
  <si>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</si>
  <si>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</si>
  <si>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</si>
  <si>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</si>
  <si>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</si>
  <si>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</si>
  <si>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</si>
  <si>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</si>
  <si>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</si>
  <si>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</si>
  <si>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</si>
  <si>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</si>
  <si>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</si>
  <si>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</si>
  <si>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</si>
  <si>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</si>
  <si>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</si>
  <si>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</si>
  <si>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</si>
  <si>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</si>
  <si>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</si>
  <si>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</si>
  <si>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</si>
  <si>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</si>
  <si>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</si>
  <si>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</si>
  <si>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</si>
  <si>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</si>
  <si>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</si>
  <si>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</si>
  <si>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</si>
  <si>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</si>
  <si>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</si>
  <si>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</si>
  <si>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</si>
  <si>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</si>
  <si>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</si>
  <si>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</si>
  <si>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</si>
  <si>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</si>
  <si>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</si>
  <si>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</si>
  <si>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</si>
  <si>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</si>
  <si>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</si>
  <si>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</si>
  <si>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</si>
  <si>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</si>
  <si>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</si>
  <si>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</si>
  <si>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</si>
  <si>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</si>
  <si>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</si>
  <si>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</si>
  <si>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</si>
  <si>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</si>
  <si>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</si>
  <si>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</si>
  <si>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</si>
  <si>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</si>
  <si>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</si>
  <si>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</si>
  <si>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</si>
  <si>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</si>
  <si>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</si>
  <si>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</si>
  <si>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</si>
  <si>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</si>
  <si>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</si>
  <si>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</si>
  <si>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</si>
  <si>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</si>
  <si>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</si>
  <si>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</si>
  <si>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</si>
  <si>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</si>
  <si>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</si>
  <si>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</si>
  <si>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</si>
  <si>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</si>
  <si>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</si>
  <si>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</si>
  <si>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</si>
  <si>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</si>
  <si>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</si>
  <si>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</si>
  <si>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</si>
  <si>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</si>
  <si>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</si>
  <si>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</si>
  <si>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</si>
  <si>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</si>
  <si>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</si>
  <si>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</si>
  <si>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</si>
  <si>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</si>
  <si>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</si>
  <si>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</si>
  <si>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</si>
  <si>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</si>
  <si>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</si>
  <si>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</si>
  <si>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</si>
  <si>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</si>
  <si>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</si>
  <si>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</si>
  <si>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</si>
  <si>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</si>
  <si>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</si>
  <si>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</si>
  <si>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</si>
  <si>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</si>
  <si>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</si>
  <si>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</si>
  <si>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</si>
  <si>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</si>
  <si>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</si>
  <si>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</si>
  <si>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</si>
  <si>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</si>
  <si>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</si>
  <si>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</si>
  <si>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</si>
  <si>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</si>
  <si>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</si>
  <si>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</si>
  <si>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</si>
  <si>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</si>
  <si>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</si>
  <si>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</si>
  <si>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</si>
  <si>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</si>
  <si>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</si>
  <si>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</si>
  <si>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</si>
  <si>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</si>
  <si>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</si>
  <si>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</si>
  <si>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</si>
  <si>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</si>
  <si>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</si>
  <si>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</si>
  <si>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</si>
  <si>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</si>
  <si>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</si>
  <si>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</si>
  <si>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</si>
  <si>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</si>
  <si>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</si>
  <si>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</si>
  <si>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</si>
  <si>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</si>
  <si>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</si>
  <si>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</si>
  <si>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</si>
  <si>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</si>
  <si>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</si>
  <si>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</si>
  <si>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</si>
  <si>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</si>
  <si>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</si>
  <si>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</si>
  <si>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</si>
  <si>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</si>
  <si>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</si>
  <si>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</si>
  <si>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</si>
  <si>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</si>
  <si>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</si>
  <si>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</si>
  <si>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</si>
  <si>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</si>
  <si>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</si>
  <si>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</si>
  <si>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</si>
  <si>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</si>
  <si>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</si>
  <si>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</si>
  <si>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</si>
  <si>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</si>
  <si>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</si>
  <si>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</si>
  <si>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</si>
  <si>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</si>
  <si>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</si>
  <si>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</si>
  <si>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</si>
  <si>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</si>
  <si>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</si>
  <si>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</si>
  <si>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</si>
  <si>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</si>
  <si>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</si>
  <si>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</si>
  <si>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</si>
  <si>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</si>
  <si>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</si>
  <si>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</si>
  <si>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</si>
  <si>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</si>
  <si>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</si>
  <si>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</si>
  <si>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</si>
  <si>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</si>
  <si>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</si>
  <si>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</si>
  <si>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</si>
  <si>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</si>
  <si>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</si>
  <si>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</si>
  <si>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</si>
  <si>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</si>
  <si>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</si>
  <si>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</si>
  <si>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</si>
  <si>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</si>
  <si>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</si>
  <si>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</si>
  <si>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</si>
  <si>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</si>
  <si>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</si>
  <si>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</si>
  <si>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</si>
  <si>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</si>
  <si>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</si>
  <si>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</si>
  <si>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</si>
  <si>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</si>
  <si>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</si>
  <si>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</si>
  <si>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</si>
  <si>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</si>
  <si>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</si>
  <si>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</si>
  <si>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</si>
  <si>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</si>
  <si>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</si>
  <si>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</si>
  <si>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</si>
  <si>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</si>
  <si>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</si>
  <si>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</si>
  <si>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</si>
  <si>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</si>
  <si>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</si>
  <si>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</si>
  <si>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</si>
  <si>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</si>
  <si>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</si>
  <si>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</si>
  <si>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</si>
  <si>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</si>
  <si>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</si>
  <si>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</si>
  <si>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</si>
  <si>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</si>
  <si>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</si>
  <si>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</si>
  <si>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</si>
  <si>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</si>
  <si>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</si>
  <si>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</si>
  <si>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</si>
  <si>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</si>
  <si>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</si>
  <si>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</si>
  <si>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</si>
  <si>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</si>
  <si>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</si>
  <si>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</si>
  <si>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</si>
  <si>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</si>
  <si>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</si>
  <si>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</si>
  <si>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</si>
  <si>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</si>
  <si>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</si>
  <si>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</si>
  <si>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</si>
  <si>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</si>
  <si>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</si>
  <si>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</si>
  <si>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</si>
  <si>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</si>
  <si>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</si>
  <si>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</si>
  <si>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</si>
  <si>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</si>
  <si>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</si>
  <si>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</si>
  <si>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</si>
  <si>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</si>
  <si>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</si>
  <si>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</si>
  <si>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</si>
  <si>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</si>
  <si>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</si>
  <si>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</si>
  <si>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</si>
  <si>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</si>
  <si>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</si>
  <si>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</si>
  <si>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</si>
  <si>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</si>
  <si>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</si>
  <si>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</si>
  <si>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</si>
  <si>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</si>
  <si>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</si>
  <si>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</si>
  <si>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</si>
  <si>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</si>
  <si>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</si>
  <si>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</si>
  <si>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</si>
  <si>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</si>
  <si>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</si>
  <si>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</si>
  <si>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</si>
  <si>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</si>
  <si>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</si>
  <si>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</si>
  <si>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</si>
  <si>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</si>
  <si>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</si>
  <si>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</si>
  <si>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</si>
  <si>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</si>
  <si>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</si>
  <si>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</si>
  <si>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</si>
  <si>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</si>
  <si>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</si>
  <si>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</si>
  <si>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</si>
  <si>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</si>
  <si>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</si>
  <si>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</si>
  <si>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</si>
  <si>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</si>
  <si>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</si>
  <si>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</si>
  <si>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</si>
  <si>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</si>
  <si>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</si>
  <si>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</si>
  <si>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</si>
  <si>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</si>
  <si>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</si>
  <si>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</si>
  <si>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</si>
  <si>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</si>
  <si>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</si>
  <si>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</si>
  <si>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</si>
  <si>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</si>
  <si>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</si>
  <si>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</si>
  <si>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</si>
  <si>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</si>
  <si>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</si>
  <si>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</si>
  <si>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</si>
  <si>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</si>
  <si>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</si>
  <si>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</si>
  <si>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</si>
  <si>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</si>
  <si>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</si>
  <si>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</si>
  <si>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</si>
  <si>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</si>
  <si>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</si>
  <si>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</si>
  <si>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</si>
  <si>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</si>
  <si>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</si>
  <si>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</si>
  <si>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</si>
  <si>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</si>
  <si>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</si>
  <si>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</si>
  <si>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</si>
  <si>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</si>
  <si>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</si>
  <si>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</si>
  <si>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</si>
  <si>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</si>
  <si>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</si>
  <si>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</si>
  <si>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</si>
  <si>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</si>
  <si>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</si>
  <si>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</si>
  <si>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</si>
  <si>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</si>
  <si>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</si>
  <si>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</si>
  <si>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</si>
  <si>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</si>
  <si>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</si>
  <si>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</si>
  <si>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</si>
  <si>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</si>
  <si>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</si>
  <si>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</si>
  <si>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</si>
  <si>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</si>
  <si>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</si>
  <si>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</si>
  <si>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</si>
  <si>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</si>
  <si>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</si>
  <si>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</si>
  <si>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</si>
  <si>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</si>
  <si>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</si>
  <si>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</si>
  <si>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</si>
  <si>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</si>
  <si>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</si>
  <si>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</si>
  <si>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</si>
  <si>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</si>
  <si>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</si>
  <si>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</si>
  <si>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</si>
  <si>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</si>
  <si>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</si>
  <si>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</si>
  <si>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</si>
  <si>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</si>
  <si>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</si>
  <si>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</si>
  <si>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</si>
  <si>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</si>
  <si>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</si>
  <si>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</si>
  <si>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</si>
  <si>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</si>
  <si>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</si>
  <si>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</si>
  <si>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</si>
  <si>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</si>
  <si>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</si>
  <si>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</si>
  <si>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</si>
  <si>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</si>
  <si>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</si>
  <si>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</si>
  <si>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</si>
  <si>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</si>
  <si>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</si>
  <si>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</si>
  <si>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</si>
  <si>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</si>
  <si>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</si>
  <si>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</si>
  <si>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</si>
  <si>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</si>
  <si>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</si>
  <si>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</si>
  <si>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</si>
  <si>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</si>
  <si>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</si>
  <si>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</si>
  <si>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</si>
  <si>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</si>
  <si>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</si>
  <si>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</si>
  <si>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</si>
  <si>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</si>
  <si>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</si>
  <si>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</si>
  <si>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</si>
  <si>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</si>
  <si>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</si>
  <si>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</si>
  <si>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</si>
  <si>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</si>
  <si>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</si>
  <si>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</si>
  <si>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</si>
  <si>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</si>
  <si>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</si>
  <si>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</si>
  <si>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</si>
  <si>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</si>
  <si>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</si>
  <si>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</si>
  <si>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</si>
  <si>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</si>
  <si>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</si>
  <si>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</si>
  <si>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</si>
  <si>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</si>
  <si>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</si>
  <si>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</si>
  <si>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</si>
  <si>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</si>
  <si>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</si>
  <si>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</si>
  <si>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</si>
  <si>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</si>
  <si>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</si>
  <si>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</si>
  <si>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</si>
  <si>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</si>
  <si>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</si>
  <si>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</si>
  <si>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</si>
  <si>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</si>
  <si>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</si>
  <si>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</si>
  <si>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</si>
  <si>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</si>
  <si>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</si>
  <si>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</si>
  <si>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</si>
  <si>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</si>
  <si>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</si>
  <si>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</si>
  <si>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</si>
  <si>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</si>
  <si>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</si>
  <si>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</si>
  <si>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</si>
  <si>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</si>
  <si>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</si>
  <si>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</si>
  <si>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</si>
  <si>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</si>
  <si>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</si>
  <si>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</si>
  <si>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</si>
  <si>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</si>
  <si>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</si>
  <si>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</si>
  <si>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</si>
  <si>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</si>
  <si>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</si>
  <si>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</si>
  <si>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</si>
  <si>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</si>
  <si>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</si>
  <si>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</si>
  <si>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</si>
  <si>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</si>
  <si>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</si>
  <si>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</si>
  <si>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</si>
  <si>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</si>
  <si>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</si>
  <si>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</si>
  <si>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</si>
  <si>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</si>
  <si>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</si>
  <si>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</si>
  <si>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</si>
  <si>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</si>
  <si>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</si>
  <si>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</si>
  <si>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</si>
  <si>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</si>
  <si>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</si>
  <si>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</si>
  <si>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</si>
  <si>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</si>
  <si>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</si>
  <si>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</si>
  <si>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</si>
  <si>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</si>
  <si>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</si>
  <si>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</si>
  <si>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</si>
  <si>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</si>
  <si>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</si>
  <si>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</si>
  <si>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</si>
  <si>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</si>
  <si>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</si>
  <si>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</si>
  <si>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</si>
  <si>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</si>
  <si>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</si>
  <si>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</si>
  <si>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</si>
  <si>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</si>
  <si>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</si>
  <si>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</si>
  <si>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</si>
  <si>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</si>
  <si>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</si>
  <si>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</si>
  <si>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</si>
  <si>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</si>
  <si>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</si>
  <si>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</si>
  <si>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</si>
  <si>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</si>
  <si>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</si>
  <si>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</si>
  <si>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</si>
  <si>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</si>
  <si>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</si>
  <si>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</si>
  <si>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</si>
  <si>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</si>
  <si>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</si>
  <si>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</si>
  <si>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</si>
  <si>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</si>
  <si>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</si>
  <si>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</si>
  <si>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</si>
  <si>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</si>
  <si>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</si>
  <si>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</si>
  <si>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</si>
  <si>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</si>
  <si>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</si>
  <si>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</si>
  <si>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</si>
  <si>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</si>
  <si>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</si>
  <si>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</si>
  <si>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</si>
  <si>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</si>
  <si>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</si>
  <si>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</si>
  <si>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</si>
  <si>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</si>
  <si>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</si>
  <si>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</si>
  <si>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</si>
  <si>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</si>
  <si>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</si>
  <si>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</si>
  <si>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</si>
  <si>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</si>
  <si>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</si>
  <si>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</si>
  <si>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</si>
  <si>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</si>
  <si>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</si>
  <si>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</si>
  <si>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</si>
  <si>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</si>
  <si>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</si>
  <si>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</si>
  <si>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</si>
  <si>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</si>
  <si>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</si>
  <si>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</si>
  <si>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</si>
  <si>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</si>
  <si>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</si>
  <si>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</si>
  <si>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</si>
  <si>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</si>
  <si>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</si>
  <si>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</si>
  <si>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</si>
  <si>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</si>
  <si>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</si>
  <si>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</si>
  <si>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</si>
  <si>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</si>
  <si>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</si>
  <si>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</si>
  <si>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</si>
  <si>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</si>
  <si>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</si>
  <si>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</si>
  <si>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</si>
  <si>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</si>
  <si>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</si>
  <si>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</si>
  <si>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</si>
  <si>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</si>
  <si>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</si>
  <si>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</si>
  <si>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</si>
  <si>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</si>
  <si>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</si>
  <si>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</si>
  <si>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</si>
  <si>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</si>
  <si>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</si>
  <si>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</si>
  <si>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</si>
  <si>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</si>
  <si>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</si>
  <si>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</si>
  <si>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</si>
  <si>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</si>
  <si>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</si>
  <si>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</si>
  <si>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</si>
  <si>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</si>
  <si>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</si>
  <si>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</si>
  <si>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</si>
  <si>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</si>
  <si>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</si>
  <si>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</si>
  <si>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</si>
  <si>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</si>
  <si>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</si>
  <si>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</si>
  <si>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</si>
  <si>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</si>
  <si>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</si>
  <si>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</si>
  <si>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</si>
  <si>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</si>
  <si>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</si>
  <si>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</si>
  <si>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</si>
  <si>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</si>
  <si>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</si>
  <si>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</si>
  <si>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</si>
  <si>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</si>
  <si>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</si>
  <si>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</si>
  <si>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</si>
  <si>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</si>
  <si>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</si>
  <si>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</si>
  <si>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</si>
  <si>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</si>
  <si>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</si>
  <si>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</si>
  <si>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</si>
  <si>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</si>
  <si>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</si>
  <si>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</si>
  <si>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</si>
  <si>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</si>
  <si>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</si>
  <si>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</si>
  <si>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</si>
  <si>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</si>
  <si>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</si>
  <si>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</si>
  <si>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</si>
  <si>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</si>
  <si>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</si>
  <si>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</si>
  <si>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</si>
  <si>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</si>
  <si>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</si>
  <si>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</si>
  <si>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</si>
  <si>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</si>
  <si>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</si>
  <si>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</si>
  <si>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</si>
  <si>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</si>
  <si>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</si>
  <si>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</si>
  <si>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</si>
  <si>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</si>
  <si>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</si>
  <si>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</si>
  <si>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</si>
  <si>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</si>
  <si>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</si>
  <si>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</si>
  <si>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</si>
  <si>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</si>
  <si>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</si>
  <si>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</si>
  <si>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</si>
  <si>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</si>
  <si>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</si>
  <si>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</si>
  <si>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</si>
  <si>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</si>
  <si>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</si>
  <si>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</si>
  <si>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</si>
  <si>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</si>
  <si>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</si>
  <si>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</si>
  <si>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</si>
  <si>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</si>
  <si>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</si>
  <si>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</si>
  <si>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</si>
  <si>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</si>
  <si>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</si>
  <si>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</si>
  <si>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</si>
  <si>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</si>
  <si>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</si>
  <si>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</si>
  <si>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</si>
  <si>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</si>
  <si>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</si>
  <si>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</si>
  <si>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</si>
  <si>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</si>
  <si>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</si>
  <si>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</si>
  <si>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</si>
  <si>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</si>
  <si>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</si>
  <si>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</si>
  <si>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</si>
  <si>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</si>
  <si>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</si>
  <si>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</si>
  <si>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</si>
  <si>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</si>
  <si>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</si>
  <si>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</si>
  <si>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</si>
  <si>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</si>
  <si>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</si>
  <si>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</si>
  <si>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</si>
  <si>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</si>
  <si>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</si>
  <si>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</si>
  <si>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</si>
  <si>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</si>
  <si>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</si>
  <si>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</si>
  <si>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</si>
  <si>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</si>
  <si>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</si>
  <si>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</si>
  <si>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</si>
  <si>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</si>
  <si>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</si>
  <si>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</si>
  <si>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</si>
  <si>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</si>
  <si>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</si>
  <si>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</si>
  <si>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</si>
  <si>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</si>
  <si>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</si>
  <si>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</si>
  <si>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</si>
  <si>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</si>
  <si>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</si>
  <si>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</si>
  <si>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</si>
  <si>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</si>
  <si>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</si>
  <si>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</si>
  <si>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</si>
  <si>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</si>
  <si>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</si>
  <si>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</si>
  <si>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</si>
  <si>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</si>
  <si>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</si>
  <si>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</si>
  <si>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</si>
  <si>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</si>
  <si>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</si>
  <si>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</si>
  <si>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</si>
  <si>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</si>
  <si>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</si>
  <si>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</si>
  <si>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</si>
  <si>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</si>
  <si>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</si>
  <si>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</si>
  <si>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</si>
  <si>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</si>
  <si>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</si>
  <si>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</si>
  <si>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</si>
  <si>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</si>
  <si>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</si>
  <si>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</si>
  <si>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</si>
  <si>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</si>
  <si>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</si>
  <si>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</si>
  <si>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</si>
  <si>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</si>
  <si>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</si>
  <si>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</si>
  <si>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</si>
  <si>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</si>
  <si>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</si>
  <si>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</si>
  <si>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</si>
  <si>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</si>
  <si>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</si>
  <si>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</si>
  <si>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</si>
  <si>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</si>
  <si>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</si>
  <si>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</si>
  <si>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</si>
  <si>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</si>
  <si>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</si>
  <si>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</si>
  <si>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</si>
  <si>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</si>
  <si>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</si>
  <si>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</si>
  <si>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</si>
  <si>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</si>
  <si>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</si>
  <si>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</si>
  <si>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</si>
  <si>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</si>
  <si>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</si>
  <si>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</si>
  <si>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</si>
  <si>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</si>
  <si>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</si>
  <si>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</si>
  <si>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</si>
  <si>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</si>
  <si>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</si>
  <si>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</si>
  <si>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</si>
  <si>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</si>
  <si>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</si>
  <si>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</si>
  <si>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</si>
  <si>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</si>
  <si>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</si>
  <si>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</si>
  <si>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</si>
  <si>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</si>
  <si>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</si>
  <si>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</si>
  <si>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</si>
  <si>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</si>
  <si>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</si>
  <si>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</si>
  <si>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</si>
  <si>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</si>
  <si>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</si>
  <si>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</si>
  <si>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</si>
  <si>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</si>
  <si>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</si>
  <si>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</si>
  <si>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</si>
  <si>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</si>
  <si>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</si>
  <si>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</si>
  <si>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</si>
  <si>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</si>
  <si>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</si>
  <si>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</si>
  <si>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</si>
  <si>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</si>
  <si>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</si>
  <si>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</si>
  <si>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</si>
  <si>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</si>
  <si>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</si>
  <si>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</si>
  <si>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</si>
  <si>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</si>
  <si>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</si>
  <si>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</si>
  <si>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</si>
  <si>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</si>
  <si>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</si>
  <si>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</si>
  <si>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</si>
  <si>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</si>
  <si>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</si>
  <si>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</si>
  <si>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</si>
  <si>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</si>
  <si>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</si>
  <si>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</si>
  <si>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</si>
  <si>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</si>
  <si>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</si>
  <si>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</si>
  <si>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</si>
  <si>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</si>
  <si>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</si>
  <si>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</si>
  <si>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</si>
  <si>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</si>
  <si>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</si>
  <si>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</si>
  <si>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</si>
  <si>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</si>
  <si>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</si>
  <si>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</si>
  <si>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</si>
  <si>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</si>
  <si>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</si>
  <si>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</si>
  <si>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</si>
  <si>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</si>
  <si>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</si>
  <si>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</si>
  <si>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</si>
  <si>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</si>
  <si>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</si>
  <si>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</si>
  <si>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</si>
  <si>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</si>
  <si>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</si>
  <si>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</si>
  <si>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</si>
  <si>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</si>
  <si>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</si>
  <si>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</si>
  <si>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</si>
  <si>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</si>
  <si>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</si>
  <si>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</si>
  <si>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</si>
  <si>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</si>
  <si>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</si>
  <si>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</si>
  <si>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</si>
  <si>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</si>
  <si>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</si>
  <si>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</si>
  <si>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</si>
  <si>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</si>
  <si>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</si>
  <si>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</si>
  <si>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</si>
  <si>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</si>
  <si>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</si>
  <si>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</si>
  <si>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</si>
  <si>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</si>
  <si>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</si>
  <si>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</si>
  <si>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</si>
  <si>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</si>
  <si>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</si>
  <si>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</si>
  <si>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</si>
  <si>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</si>
  <si>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</si>
  <si>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</si>
  <si>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</si>
  <si>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</si>
  <si>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</si>
  <si>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</si>
  <si>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</si>
  <si>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</si>
  <si>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</si>
  <si>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</si>
  <si>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</si>
  <si>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</si>
  <si>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</si>
  <si>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</si>
  <si>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</si>
  <si>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</si>
  <si>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</si>
  <si>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</si>
  <si>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</si>
  <si>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</si>
  <si>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</si>
  <si>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</si>
  <si>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</si>
  <si>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</si>
  <si>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</si>
  <si>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</si>
  <si>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</si>
  <si>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</si>
  <si>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</si>
  <si>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</si>
  <si>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</si>
  <si>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</si>
  <si>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</si>
  <si>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</si>
  <si>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</si>
  <si>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</si>
  <si>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</si>
  <si>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</si>
  <si>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</si>
  <si>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</si>
  <si>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</si>
  <si>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</si>
  <si>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</si>
  <si>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</si>
  <si>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</si>
  <si>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</si>
  <si>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</si>
  <si>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</si>
  <si>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</si>
  <si>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</si>
  <si>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</si>
  <si>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</si>
  <si>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</si>
  <si>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</si>
  <si>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</si>
  <si>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</si>
  <si>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</si>
  <si>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</si>
  <si>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</si>
  <si>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</si>
  <si>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</si>
  <si>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</si>
  <si>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</si>
  <si>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</si>
  <si>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</si>
  <si>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</si>
  <si>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</si>
  <si>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</si>
  <si>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</si>
  <si>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</si>
  <si>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</si>
  <si>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</si>
  <si>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</si>
  <si>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</si>
  <si>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</si>
  <si>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</si>
  <si>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</si>
  <si>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</si>
  <si>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</si>
  <si>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</si>
  <si>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</si>
  <si>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</si>
  <si>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</si>
  <si>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</si>
  <si>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</si>
  <si>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</si>
  <si>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</si>
  <si>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</si>
  <si>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</si>
  <si>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</si>
  <si>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</si>
  <si>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</si>
  <si>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</si>
  <si>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</si>
  <si>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</si>
  <si>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</si>
  <si>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</si>
  <si>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</si>
  <si>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</si>
  <si>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</si>
  <si>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</si>
  <si>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</si>
  <si>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</si>
  <si>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</si>
  <si>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</si>
  <si>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</si>
  <si>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</si>
  <si>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</si>
  <si>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</si>
  <si>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</si>
  <si>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</si>
  <si>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</si>
  <si>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</si>
  <si>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</si>
  <si>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</si>
  <si>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</si>
  <si>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</si>
  <si>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</si>
  <si>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</si>
  <si>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</si>
  <si>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</si>
  <si>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</si>
  <si>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</si>
  <si>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</si>
  <si>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</si>
  <si>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</si>
  <si>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</si>
  <si>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</si>
  <si>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</si>
  <si>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</si>
  <si>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</si>
  <si>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</si>
  <si>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</si>
  <si>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</si>
  <si>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</si>
  <si>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</si>
  <si>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</si>
  <si>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</si>
  <si>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</si>
  <si>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</si>
  <si>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</si>
  <si>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</si>
  <si>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</si>
  <si>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</si>
  <si>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</si>
  <si>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</si>
  <si>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</si>
  <si>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</si>
  <si>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</si>
  <si>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</si>
  <si>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</si>
  <si>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</si>
  <si>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</si>
  <si>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</si>
  <si>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</si>
  <si>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</si>
  <si>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</si>
  <si>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</si>
  <si>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</si>
  <si>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</si>
  <si>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</si>
  <si>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</si>
  <si>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</si>
  <si>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</si>
  <si>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</si>
  <si>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</si>
  <si>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</si>
  <si>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</si>
  <si>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</si>
  <si>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</si>
  <si>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</si>
  <si>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</si>
  <si>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</si>
  <si>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</si>
  <si>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</si>
  <si>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</si>
  <si>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</si>
  <si>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</si>
  <si>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</si>
  <si>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</si>
  <si>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</si>
  <si>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</si>
  <si>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</si>
  <si>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</si>
  <si>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</si>
  <si>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</si>
  <si>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</si>
  <si>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</si>
  <si>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</si>
  <si>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</si>
  <si>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</si>
  <si>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</si>
  <si>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</si>
  <si>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</si>
  <si>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</si>
  <si>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</si>
  <si>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</si>
  <si>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</si>
  <si>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</si>
  <si>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</si>
  <si>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</si>
  <si>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</si>
  <si>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</si>
  <si>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</si>
  <si>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</si>
  <si>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</si>
  <si>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</si>
  <si>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</si>
  <si>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</si>
  <si>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</si>
  <si>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</si>
  <si>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</si>
  <si>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</si>
  <si>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</si>
  <si>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</si>
  <si>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</si>
  <si>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</si>
  <si>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</si>
  <si>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</si>
  <si>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</si>
  <si>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</si>
  <si>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</si>
  <si>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</si>
  <si>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</si>
  <si>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</si>
  <si>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</si>
  <si>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</si>
  <si>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</si>
  <si>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</si>
  <si>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</si>
  <si>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</si>
  <si>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</si>
  <si>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</si>
  <si>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</si>
  <si>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</si>
  <si>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</si>
  <si>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</si>
  <si>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</si>
  <si>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</si>
  <si>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</si>
  <si>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</si>
  <si>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</si>
  <si>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</si>
  <si>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</si>
  <si>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</si>
  <si>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</si>
  <si>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</si>
  <si>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</si>
  <si>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</si>
  <si>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</si>
  <si>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</si>
  <si>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</si>
  <si>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</si>
  <si>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</si>
  <si>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</si>
  <si>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</si>
  <si>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</si>
  <si>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</si>
  <si>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</si>
  <si>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</si>
  <si>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</si>
  <si>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</si>
  <si>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</si>
  <si>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</si>
  <si>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</si>
  <si>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</si>
  <si>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</si>
  <si>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</si>
  <si>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</si>
  <si>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</si>
  <si>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</si>
  <si>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</si>
  <si>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</si>
  <si>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</si>
  <si>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</si>
  <si>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</si>
  <si>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</si>
  <si>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</si>
  <si>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</si>
  <si>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</si>
  <si>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</si>
  <si>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</si>
  <si>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</si>
  <si>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</si>
  <si>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</si>
  <si>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</si>
  <si>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</si>
  <si>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</si>
  <si>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</si>
  <si>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</si>
  <si>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</si>
  <si>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</si>
  <si>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</si>
  <si>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</si>
  <si>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</si>
  <si>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</si>
  <si>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</si>
  <si>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</si>
  <si>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</si>
  <si>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</si>
  <si>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</si>
  <si>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</si>
  <si>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</si>
  <si>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</si>
  <si>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</si>
  <si>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</si>
  <si>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</si>
  <si>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</si>
  <si>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</si>
  <si>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</si>
  <si>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</si>
  <si>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</si>
  <si>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</si>
  <si>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</si>
  <si>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</si>
  <si>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</si>
  <si>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</si>
  <si>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</si>
  <si>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</si>
  <si>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</si>
  <si>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</si>
  <si>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</si>
  <si>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</si>
  <si>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</si>
  <si>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</si>
  <si>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</si>
  <si>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</si>
  <si>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</si>
  <si>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</si>
  <si>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</si>
  <si>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</si>
  <si>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</si>
  <si>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</si>
  <si>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</si>
  <si>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</si>
  <si>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</si>
  <si>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</si>
  <si>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</si>
  <si>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</si>
  <si>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</si>
  <si>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</si>
  <si>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</si>
  <si>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</si>
  <si>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</si>
  <si>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</si>
  <si>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</si>
  <si>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</si>
  <si>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</si>
  <si>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</si>
  <si>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</si>
  <si>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</si>
  <si>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</si>
  <si>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</si>
  <si>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</si>
  <si>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</si>
  <si>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</si>
  <si>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</si>
  <si>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</si>
  <si>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</si>
  <si>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</si>
  <si>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</si>
  <si>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</si>
  <si>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</si>
  <si>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</si>
  <si>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</si>
  <si>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</si>
  <si>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</si>
  <si>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</si>
  <si>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</si>
  <si>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</si>
  <si>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</si>
  <si>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</si>
  <si>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</si>
  <si>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</si>
  <si>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</si>
  <si>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</si>
  <si>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</si>
  <si>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</si>
  <si>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</si>
  <si>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</si>
  <si>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</si>
  <si>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</si>
  <si>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</si>
  <si>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</si>
  <si>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</si>
  <si>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</si>
  <si>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</si>
  <si>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</si>
  <si>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</si>
  <si>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</si>
  <si>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</si>
  <si>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</si>
  <si>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</si>
  <si>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</si>
  <si>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</si>
  <si>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</si>
  <si>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</si>
  <si>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</si>
  <si>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</si>
  <si>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</si>
  <si>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</si>
  <si>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</si>
  <si>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</si>
  <si>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</si>
  <si>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</si>
  <si>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</si>
  <si>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</si>
  <si>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</si>
  <si>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</si>
  <si>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</si>
  <si>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</si>
  <si>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</si>
  <si>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</si>
  <si>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</si>
  <si>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</si>
  <si>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</si>
  <si>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</si>
  <si>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</si>
  <si>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</si>
  <si>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</si>
  <si>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</si>
  <si>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</si>
  <si>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</si>
  <si>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</si>
  <si>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</si>
  <si>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</si>
  <si>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</si>
  <si>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</si>
  <si>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</si>
  <si>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</si>
  <si>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</si>
  <si>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</si>
  <si>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</si>
  <si>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</si>
  <si>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</si>
  <si>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</si>
  <si>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</si>
  <si>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</si>
  <si>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</si>
  <si>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</si>
  <si>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</si>
  <si>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</si>
  <si>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</si>
  <si>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</si>
  <si>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</si>
  <si>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</si>
  <si>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</si>
  <si>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</si>
  <si>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</si>
  <si>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</si>
  <si>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</si>
  <si>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</si>
  <si>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</si>
  <si>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</si>
  <si>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</si>
  <si>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</si>
  <si>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</si>
  <si>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</si>
  <si>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</si>
  <si>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</si>
  <si>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</si>
  <si>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</si>
  <si>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</si>
  <si>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</si>
  <si>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</si>
  <si>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</si>
  <si>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</si>
  <si>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</si>
  <si>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</si>
  <si>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</si>
  <si>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</si>
  <si>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</si>
  <si>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</si>
  <si>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</si>
  <si>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</si>
  <si>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</si>
  <si>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</si>
  <si>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</si>
  <si>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</si>
  <si>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</si>
  <si>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</si>
  <si>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</si>
  <si>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</si>
  <si>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</si>
  <si>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</si>
  <si>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</si>
  <si>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</si>
  <si>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</si>
  <si>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</si>
  <si>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</si>
  <si>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</si>
  <si>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</si>
  <si>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</si>
  <si>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</si>
  <si>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</si>
  <si>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</si>
  <si>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</si>
  <si>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</si>
  <si>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</si>
  <si>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</si>
  <si>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</si>
  <si>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</si>
  <si>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</si>
  <si>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</si>
  <si>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</si>
  <si>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</si>
  <si>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</si>
  <si>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</si>
  <si>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</si>
  <si>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</si>
  <si>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</si>
  <si>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</si>
  <si>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</si>
  <si>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</si>
  <si>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</si>
  <si>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</si>
  <si>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</si>
  <si>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</si>
  <si>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</si>
  <si>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</si>
  <si>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</si>
  <si>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</si>
  <si>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</si>
  <si>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</si>
  <si>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</si>
  <si>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</si>
  <si>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</si>
  <si>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</si>
  <si>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</si>
  <si>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</si>
  <si>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</si>
  <si>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</si>
  <si>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</si>
  <si>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</si>
  <si>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</si>
  <si>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</si>
  <si>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</si>
  <si>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</si>
  <si>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</si>
  <si>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</si>
  <si>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</si>
  <si>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</si>
  <si>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</si>
  <si>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</si>
  <si>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</si>
  <si>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</si>
  <si>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</si>
  <si>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</si>
  <si>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</si>
  <si>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</si>
  <si>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</si>
  <si>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</si>
  <si>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</si>
  <si>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</si>
  <si>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</si>
  <si>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</si>
  <si>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</si>
  <si>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</si>
  <si>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</si>
  <si>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</si>
  <si>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</si>
  <si>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</si>
  <si>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</si>
  <si>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</si>
  <si>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</si>
  <si>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</si>
  <si>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</si>
  <si>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</si>
  <si>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</si>
  <si>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</si>
  <si>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</si>
  <si>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</si>
  <si>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</si>
  <si>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</si>
  <si>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</si>
  <si>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</si>
  <si>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</si>
  <si>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</si>
  <si>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</si>
  <si>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</si>
  <si>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</si>
  <si>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</si>
  <si>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</si>
  <si>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</si>
  <si>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</si>
  <si>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</si>
  <si>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</si>
  <si>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</si>
  <si>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</si>
  <si>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</si>
  <si>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</si>
  <si>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</si>
  <si>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</si>
  <si>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</si>
  <si>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</si>
  <si>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</si>
  <si>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</si>
  <si>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</si>
  <si>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</si>
  <si>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</si>
  <si>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</si>
  <si>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</si>
  <si>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</si>
  <si>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</si>
  <si>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</si>
  <si>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</si>
  <si>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</si>
  <si>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</si>
  <si>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</si>
  <si>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</si>
  <si>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</si>
  <si>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</si>
  <si>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</si>
  <si>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</si>
  <si>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</si>
  <si>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</si>
  <si>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</si>
  <si>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</si>
  <si>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</si>
  <si>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</si>
  <si>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</si>
  <si>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</si>
  <si>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</si>
  <si>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</si>
  <si>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</si>
  <si>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</si>
  <si>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</si>
  <si>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</si>
  <si>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</si>
  <si>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</si>
  <si>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</si>
  <si>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</si>
  <si>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</si>
  <si>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</si>
  <si>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</si>
  <si>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</si>
  <si>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</si>
  <si>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</si>
  <si>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</si>
  <si>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</si>
  <si>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</si>
  <si>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</si>
  <si>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</si>
  <si>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</si>
  <si>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</si>
  <si>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</si>
  <si>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</si>
  <si>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</si>
  <si>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</si>
  <si>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</si>
  <si>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</si>
  <si>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</si>
  <si>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</si>
  <si>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</si>
  <si>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</si>
  <si>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</si>
  <si>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</si>
  <si>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</si>
  <si>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</si>
  <si>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</si>
  <si>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</si>
  <si>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</si>
  <si>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</si>
  <si>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</si>
  <si>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</si>
  <si>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</si>
  <si>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</si>
  <si>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</si>
  <si>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</si>
  <si>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</si>
  <si>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</si>
  <si>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</si>
  <si>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</si>
  <si>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</si>
  <si>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</si>
  <si>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</si>
  <si>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</si>
  <si>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</si>
  <si>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</si>
  <si>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</si>
  <si>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</si>
  <si>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</si>
  <si>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</si>
  <si>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</si>
  <si>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</si>
  <si>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</si>
  <si>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</si>
  <si>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</si>
  <si>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</si>
  <si>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</si>
  <si>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</si>
  <si>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</si>
  <si>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</si>
  <si>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</si>
  <si>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</si>
  <si>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</si>
  <si>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</si>
  <si>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</si>
  <si>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</si>
  <si>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</si>
  <si>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</si>
  <si>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</si>
  <si>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</si>
  <si>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</si>
  <si>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</si>
  <si>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</si>
  <si>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</si>
  <si>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</si>
  <si>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</si>
  <si>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</si>
  <si>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</si>
  <si>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</si>
  <si>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</si>
  <si>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</si>
  <si>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</si>
  <si>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</si>
  <si>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</si>
  <si>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</si>
  <si>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</si>
  <si>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</si>
  <si>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</si>
  <si>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</si>
  <si>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</si>
  <si>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</si>
  <si>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</si>
  <si>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</si>
  <si>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</si>
  <si>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</si>
  <si>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</si>
  <si>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</si>
  <si>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</si>
  <si>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</si>
  <si>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</si>
  <si>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</si>
  <si>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</si>
  <si>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</si>
  <si>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</si>
  <si>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</si>
  <si>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</si>
  <si>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</si>
  <si>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</si>
  <si>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</si>
  <si>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</si>
  <si>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</si>
  <si>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</si>
  <si>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</si>
  <si>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</si>
  <si>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</si>
  <si>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</si>
  <si>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</si>
  <si>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</si>
  <si>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</si>
  <si>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</si>
  <si>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</si>
  <si>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</si>
  <si>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</si>
  <si>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</si>
  <si>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</si>
  <si>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</si>
  <si>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</si>
  <si>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</si>
  <si>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</si>
  <si>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</si>
  <si>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</si>
  <si>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</si>
  <si>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</si>
  <si>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</si>
  <si>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</si>
  <si>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</si>
  <si>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</si>
  <si>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</si>
  <si>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</si>
  <si>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</si>
  <si>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</si>
  <si>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</si>
  <si>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</si>
  <si>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</si>
  <si>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</si>
  <si>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</si>
  <si>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</si>
  <si>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</si>
  <si>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</si>
  <si>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</si>
  <si>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</si>
  <si>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</si>
  <si>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</si>
  <si>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</si>
  <si>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</si>
  <si>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</si>
  <si>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</si>
  <si>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</si>
  <si>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</si>
  <si>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</si>
  <si>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</si>
  <si>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</si>
  <si>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</si>
  <si>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</si>
  <si>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</si>
  <si>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</si>
  <si>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</si>
  <si>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</si>
  <si>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</si>
  <si>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</si>
  <si>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</si>
  <si>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</si>
  <si>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</si>
  <si>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</si>
  <si>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</si>
  <si>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</si>
  <si>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</si>
  <si>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</si>
  <si>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</si>
  <si>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</si>
  <si>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</si>
  <si>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</si>
  <si>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</si>
  <si>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</si>
  <si>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</si>
  <si>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</si>
  <si>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</si>
  <si>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</si>
  <si>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</si>
  <si>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</si>
  <si>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</si>
  <si>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</si>
  <si>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</si>
  <si>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</si>
  <si>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</si>
  <si>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</si>
  <si>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</si>
  <si>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</si>
  <si>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</si>
  <si>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</si>
  <si>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</si>
  <si>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</si>
  <si>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</si>
  <si>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</si>
  <si>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</si>
  <si>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</si>
  <si>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</si>
  <si>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</si>
  <si>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</si>
  <si>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</si>
  <si>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</si>
  <si>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</si>
  <si>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</si>
  <si>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</si>
  <si>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</si>
  <si>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</si>
  <si>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</si>
  <si>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</si>
  <si>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</si>
  <si>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</si>
  <si>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</si>
  <si>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</si>
  <si>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</si>
  <si>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</si>
  <si>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</si>
  <si>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</si>
  <si>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</si>
  <si>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</si>
  <si>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</si>
  <si>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</si>
  <si>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</si>
  <si>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</si>
  <si>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</si>
  <si>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</si>
  <si>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</si>
  <si>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</si>
  <si>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</si>
  <si>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</si>
  <si>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</si>
  <si>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</si>
  <si>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</si>
  <si>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</si>
  <si>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</si>
  <si>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</si>
  <si>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</si>
  <si>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</si>
  <si>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</si>
  <si>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</si>
  <si>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</si>
  <si>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</si>
  <si>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</si>
  <si>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</si>
  <si>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</si>
  <si>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</si>
  <si>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</si>
  <si>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</si>
  <si>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</si>
  <si>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</si>
  <si>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</si>
  <si>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</si>
  <si>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</si>
  <si>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</si>
  <si>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</si>
  <si>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</si>
  <si>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</si>
  <si>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</si>
  <si>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</si>
  <si>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</si>
  <si>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</si>
  <si>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</si>
  <si>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</si>
  <si>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</si>
  <si>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</si>
  <si>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</si>
  <si>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</si>
  <si>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</si>
  <si>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</si>
  <si>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</si>
  <si>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</si>
  <si>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</si>
  <si>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</si>
  <si>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</si>
  <si>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</si>
  <si>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</si>
  <si>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</si>
  <si>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</si>
  <si>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</si>
  <si>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</si>
  <si>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</si>
  <si>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</si>
  <si>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</si>
  <si>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</si>
  <si>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</si>
  <si>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</si>
  <si>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</si>
  <si>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</si>
  <si>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</si>
  <si>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</si>
  <si>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</si>
  <si>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</si>
  <si>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</si>
  <si>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</si>
  <si>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</si>
  <si>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</si>
  <si>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</si>
  <si>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</si>
  <si>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</si>
  <si>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</si>
  <si>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</si>
  <si>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</si>
  <si>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</si>
  <si>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</si>
  <si>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</si>
  <si>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</si>
  <si>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</si>
  <si>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</si>
  <si>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</si>
  <si>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</si>
  <si>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</si>
  <si>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</si>
  <si>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</si>
  <si>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</si>
  <si>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</si>
  <si>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</si>
  <si>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</si>
  <si>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</si>
  <si>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</si>
  <si>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</si>
  <si>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</si>
  <si>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</si>
  <si>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</si>
  <si>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</si>
  <si>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</si>
  <si>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</si>
  <si>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</si>
  <si>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</si>
  <si>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</si>
  <si>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</si>
  <si>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</si>
  <si>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</si>
  <si>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</si>
  <si>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</si>
  <si>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</si>
  <si>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</si>
  <si>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</si>
  <si>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</si>
  <si>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</si>
  <si>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</si>
  <si>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</si>
  <si>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</si>
  <si>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</si>
  <si>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</si>
  <si>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</si>
  <si>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</si>
  <si>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</si>
  <si>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</si>
  <si>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</si>
  <si>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</si>
  <si>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</si>
  <si>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</si>
  <si>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</si>
  <si>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</si>
  <si>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</si>
  <si>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</si>
  <si>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</si>
  <si>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</si>
  <si>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</si>
  <si>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</si>
  <si>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</si>
  <si>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</si>
  <si>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</si>
  <si>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</si>
  <si>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</si>
  <si>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</si>
  <si>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</si>
  <si>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</si>
  <si>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</si>
  <si>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</si>
  <si>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</si>
  <si>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</si>
  <si>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</si>
  <si>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</si>
  <si>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</si>
  <si>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</si>
  <si>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</si>
  <si>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</si>
  <si>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</si>
  <si>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</si>
  <si>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</si>
  <si>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</si>
  <si>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</si>
  <si>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</si>
  <si>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</si>
  <si>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</si>
  <si>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</si>
  <si>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</si>
  <si>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</si>
  <si>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</si>
  <si>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</si>
  <si>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</si>
  <si>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</si>
  <si>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</si>
  <si>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</si>
  <si>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</si>
  <si>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</si>
  <si>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</si>
  <si>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</si>
  <si>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</si>
  <si>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</si>
  <si>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</si>
  <si>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</si>
  <si>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</si>
  <si>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</si>
  <si>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</si>
  <si>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</si>
  <si>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</si>
  <si>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</si>
  <si>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</si>
  <si>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</si>
  <si>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</si>
  <si>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</si>
  <si>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</si>
  <si>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</si>
  <si>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</si>
  <si>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</si>
  <si>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</si>
  <si>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</si>
  <si>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</si>
  <si>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</si>
  <si>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</si>
  <si>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</si>
  <si>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</si>
  <si>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</si>
  <si>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</si>
  <si>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</si>
  <si>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</si>
  <si>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</si>
  <si>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</si>
  <si>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</si>
  <si>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</si>
  <si>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</si>
  <si>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</si>
  <si>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</si>
  <si>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</si>
  <si>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</si>
  <si>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</si>
  <si>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</si>
  <si>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</si>
  <si>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</si>
  <si>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</si>
  <si>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</si>
  <si>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</si>
  <si>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</si>
  <si>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</si>
  <si>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</si>
  <si>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</si>
  <si>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</si>
  <si>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</si>
  <si>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</si>
  <si>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</si>
  <si>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</si>
  <si>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</si>
  <si>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</si>
  <si>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</si>
  <si>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</si>
  <si>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</si>
  <si>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</si>
  <si>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</si>
  <si>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</si>
  <si>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</si>
  <si>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</si>
  <si>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</si>
  <si>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</si>
  <si>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</si>
  <si>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</si>
  <si>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</si>
  <si>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</si>
  <si>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</si>
  <si>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</si>
  <si>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</si>
  <si>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</si>
  <si>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</si>
  <si>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</si>
  <si>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</si>
  <si>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</si>
  <si>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</si>
  <si>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</si>
  <si>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</si>
  <si>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</si>
  <si>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</si>
  <si>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</si>
  <si>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</si>
  <si>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</si>
  <si>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</si>
  <si>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</si>
  <si>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</si>
  <si>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</si>
  <si>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</si>
  <si>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</si>
  <si>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</si>
  <si>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</si>
  <si>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</si>
  <si>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</si>
  <si>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</si>
  <si>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</si>
  <si>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</si>
  <si>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</si>
  <si>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</si>
  <si>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</si>
  <si>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</si>
  <si>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</si>
  <si>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</si>
  <si>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</si>
  <si>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</si>
  <si>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</si>
  <si>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</si>
  <si>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</si>
  <si>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</si>
  <si>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</si>
  <si>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</si>
  <si>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</si>
  <si>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</si>
  <si>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</si>
  <si>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</si>
  <si>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</si>
  <si>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</si>
  <si>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</si>
  <si>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</si>
  <si>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</si>
  <si>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</si>
  <si>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</si>
  <si>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</si>
  <si>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</si>
  <si>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</si>
  <si>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</si>
  <si>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</si>
  <si>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</si>
  <si>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</si>
  <si>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</si>
  <si>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</si>
  <si>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</si>
  <si>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</si>
  <si>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</si>
  <si>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</si>
  <si>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</si>
  <si>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</si>
  <si>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</si>
  <si>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</si>
  <si>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</si>
  <si>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</si>
  <si>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</si>
  <si>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</si>
  <si>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</si>
  <si>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</si>
  <si>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</si>
  <si>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</si>
  <si>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</si>
  <si>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</si>
  <si>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</si>
  <si>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</si>
  <si>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</si>
  <si>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</si>
  <si>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</si>
  <si>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</si>
  <si>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</si>
  <si>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</si>
  <si>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</si>
  <si>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</si>
  <si>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</si>
  <si>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</si>
  <si>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</si>
  <si>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</si>
  <si>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</si>
  <si>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</si>
  <si>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</si>
  <si>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</si>
  <si>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</si>
  <si>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</si>
  <si>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</si>
  <si>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</si>
  <si>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</si>
  <si>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</si>
  <si>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</si>
  <si>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</si>
  <si>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</si>
  <si>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</si>
  <si>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</si>
  <si>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</si>
  <si>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</si>
  <si>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</si>
  <si>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</si>
  <si>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</si>
  <si>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</si>
  <si>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</si>
  <si>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</si>
  <si>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</si>
  <si>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</si>
  <si>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</si>
  <si>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</si>
  <si>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</si>
  <si>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</si>
  <si>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</si>
  <si>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</si>
  <si>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</si>
  <si>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</si>
  <si>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</si>
  <si>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</si>
  <si>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</si>
  <si>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</si>
  <si>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</si>
  <si>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</si>
  <si>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</si>
  <si>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</si>
  <si>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</si>
  <si>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</si>
  <si>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</si>
  <si>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</si>
  <si>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</si>
  <si>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</si>
  <si>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</si>
  <si>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</si>
  <si>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</si>
  <si>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</si>
  <si>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</si>
  <si>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</si>
  <si>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</si>
  <si>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</si>
  <si>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</si>
  <si>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</si>
  <si>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</si>
  <si>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</si>
  <si>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</si>
  <si>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</si>
  <si>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</si>
  <si>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</si>
  <si>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</si>
  <si>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</si>
  <si>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</si>
  <si>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</si>
  <si>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</si>
  <si>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</si>
  <si>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</si>
  <si>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</si>
  <si>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</si>
  <si>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</si>
  <si>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</si>
  <si>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</si>
  <si>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</si>
  <si>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</si>
  <si>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</si>
  <si>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</si>
  <si>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</si>
  <si>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</si>
  <si>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</si>
  <si>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</si>
  <si>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</si>
  <si>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</si>
  <si>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</si>
  <si>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</si>
  <si>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</si>
  <si>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</si>
  <si>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</si>
  <si>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</si>
  <si>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</si>
  <si>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</si>
  <si>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</si>
  <si>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</si>
  <si>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</si>
  <si>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</si>
  <si>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</si>
  <si>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</si>
  <si>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</si>
  <si>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</si>
  <si>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</si>
  <si>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</si>
  <si>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</si>
  <si>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</si>
  <si>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</si>
  <si>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</si>
  <si>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</si>
  <si>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</si>
  <si>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</si>
  <si>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</si>
  <si>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</si>
  <si>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</si>
  <si>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</si>
  <si>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</si>
  <si>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</si>
  <si>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</si>
  <si>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</si>
  <si>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</si>
  <si>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</si>
  <si>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</si>
  <si>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</si>
  <si>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</si>
  <si>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</si>
  <si>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</si>
  <si>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</si>
  <si>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</si>
  <si>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</si>
  <si>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</si>
  <si>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</si>
  <si>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</si>
  <si>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</si>
  <si>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</si>
  <si>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</si>
  <si>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</si>
  <si>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</si>
  <si>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</si>
  <si>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</si>
  <si>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</si>
  <si>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</si>
  <si>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</si>
  <si>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</si>
  <si>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</si>
  <si>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</si>
  <si>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</si>
  <si>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</si>
  <si>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</si>
  <si>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</si>
  <si>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</si>
  <si>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</si>
  <si>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</si>
  <si>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</si>
  <si>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</si>
  <si>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</si>
  <si>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</si>
  <si>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</si>
  <si>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</si>
  <si>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</si>
  <si>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</si>
  <si>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</si>
  <si>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</si>
  <si>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</si>
  <si>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</si>
  <si>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</si>
  <si>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</si>
  <si>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</si>
  <si>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</si>
  <si>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</si>
  <si>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</si>
  <si>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</si>
  <si>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</si>
  <si>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</si>
  <si>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</si>
  <si>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</si>
  <si>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</si>
  <si>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</si>
  <si>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</si>
  <si>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</si>
  <si>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</si>
  <si>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</si>
  <si>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</si>
  <si>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</si>
  <si>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</si>
  <si>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</si>
  <si>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</si>
  <si>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</si>
  <si>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</si>
  <si>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</si>
  <si>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</si>
  <si>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</si>
  <si>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</si>
  <si>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</si>
  <si>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</si>
  <si>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</si>
  <si>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</si>
  <si>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</si>
  <si>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</si>
  <si>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</si>
  <si>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</si>
  <si>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</si>
  <si>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</si>
  <si>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</si>
  <si>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</si>
  <si>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</si>
  <si>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</si>
  <si>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</si>
  <si>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</si>
  <si>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</si>
  <si>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</si>
  <si>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</si>
  <si>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</si>
  <si>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</si>
  <si>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</si>
  <si>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</si>
  <si>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</si>
  <si>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</si>
  <si>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</si>
  <si>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</si>
  <si>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</si>
  <si>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</si>
  <si>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</si>
  <si>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</si>
  <si>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</si>
  <si>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</si>
  <si>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</si>
  <si>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</si>
  <si>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</si>
  <si>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</si>
  <si>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</si>
  <si>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</si>
  <si>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</si>
  <si>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</si>
  <si>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</si>
  <si>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</si>
  <si>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</si>
  <si>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</si>
  <si>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</si>
  <si>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</si>
  <si>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</si>
  <si>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</si>
  <si>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</si>
  <si>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</si>
  <si>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</si>
  <si>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</si>
  <si>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</si>
  <si>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</si>
  <si>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</si>
  <si>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</si>
  <si>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</si>
  <si>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</si>
  <si>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</si>
  <si>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</si>
  <si>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</si>
  <si>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</si>
  <si>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</si>
  <si>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</si>
  <si>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</si>
  <si>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</si>
  <si>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</si>
  <si>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</si>
  <si>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</si>
  <si>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</si>
  <si>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</si>
  <si>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</si>
  <si>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</si>
  <si>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</si>
  <si>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</si>
  <si>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</si>
  <si>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</si>
  <si>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</si>
  <si>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</si>
  <si>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</si>
  <si>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</si>
  <si>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</si>
  <si>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</si>
  <si>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</si>
  <si>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</si>
  <si>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</si>
  <si>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</si>
  <si>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</si>
  <si>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</si>
  <si>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</si>
  <si>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</si>
  <si>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</si>
  <si>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</si>
  <si>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</si>
  <si>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</si>
  <si>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</si>
  <si>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</si>
  <si>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</si>
  <si>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</si>
  <si>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</si>
  <si>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</si>
  <si>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</si>
  <si>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</si>
  <si>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</si>
  <si>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</si>
  <si>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</si>
  <si>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</si>
  <si>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</si>
  <si>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</si>
  <si>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</si>
  <si>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</si>
  <si>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</si>
  <si>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</si>
  <si>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</si>
  <si>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</si>
  <si>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</si>
  <si>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</si>
  <si>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</si>
  <si>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</si>
  <si>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</si>
  <si>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</si>
  <si>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</si>
  <si>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</si>
  <si>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</si>
  <si>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</si>
  <si>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</si>
  <si>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</si>
  <si>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</si>
  <si>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</si>
  <si>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</si>
  <si>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</si>
  <si>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</si>
  <si>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</si>
  <si>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</si>
  <si>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</si>
  <si>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</si>
  <si>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</si>
  <si>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</si>
  <si>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</si>
  <si>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</si>
  <si>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</si>
  <si>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</si>
  <si>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</si>
  <si>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</si>
  <si>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</si>
  <si>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</si>
  <si>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</si>
  <si>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</si>
  <si>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</si>
  <si>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</si>
  <si>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</si>
  <si>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</si>
  <si>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</si>
  <si>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</si>
  <si>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</si>
  <si>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</si>
  <si>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</si>
  <si>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</si>
  <si>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</si>
  <si>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</si>
  <si>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</si>
  <si>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</si>
  <si>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</si>
  <si>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</si>
  <si>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</si>
  <si>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</si>
  <si>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</si>
  <si>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</si>
  <si>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</si>
  <si>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</si>
  <si>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</si>
  <si>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</si>
  <si>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</si>
  <si>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</si>
  <si>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</si>
  <si>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</si>
  <si>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</si>
  <si>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</si>
  <si>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</si>
  <si>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</si>
  <si>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</si>
  <si>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</si>
  <si>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</si>
  <si>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</si>
  <si>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</si>
  <si>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</si>
  <si>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</si>
  <si>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</si>
  <si>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</si>
  <si>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</si>
  <si>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</si>
  <si>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</si>
  <si>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</si>
  <si>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</si>
  <si>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</si>
  <si>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</si>
  <si>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</si>
  <si>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</si>
  <si>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</si>
  <si>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</si>
  <si>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</si>
  <si>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</si>
  <si>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</si>
  <si>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</si>
  <si>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</si>
  <si>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</si>
  <si>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</si>
  <si>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</si>
  <si>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</si>
  <si>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</si>
  <si>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</si>
  <si>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</si>
  <si>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</si>
  <si>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</si>
  <si>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</si>
  <si>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</si>
  <si>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</si>
  <si>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</si>
  <si>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</si>
  <si>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</si>
  <si>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</si>
  <si>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</si>
  <si>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</si>
  <si>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</si>
  <si>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</si>
  <si>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</si>
  <si>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</si>
  <si>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</si>
  <si>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</si>
  <si>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</si>
  <si>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</si>
  <si>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</si>
  <si>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</si>
  <si>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</si>
  <si>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</si>
  <si>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</si>
  <si>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</si>
  <si>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</si>
  <si>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</si>
  <si>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</si>
  <si>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</si>
  <si>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</si>
  <si>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</si>
  <si>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</si>
  <si>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</si>
  <si>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</si>
  <si>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</si>
  <si>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</si>
  <si>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</si>
  <si>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</si>
  <si>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</si>
  <si>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</si>
  <si>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</si>
  <si>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</si>
  <si>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</si>
  <si>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</si>
  <si>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</si>
  <si>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</si>
  <si>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</si>
  <si>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</si>
  <si>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</si>
  <si>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</si>
  <si>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</si>
  <si>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</si>
  <si>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</si>
  <si>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</si>
  <si>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</si>
  <si>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</si>
  <si>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</si>
  <si>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</si>
  <si>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</si>
  <si>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</si>
  <si>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</si>
  <si>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</si>
  <si>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</si>
  <si>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</si>
  <si>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</si>
  <si>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</si>
  <si>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</si>
  <si>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</si>
  <si>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</si>
  <si>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</si>
  <si>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</si>
  <si>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</si>
  <si>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</si>
  <si>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</si>
  <si>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</si>
  <si>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</si>
  <si>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</si>
  <si>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</si>
  <si>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</si>
  <si>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</si>
  <si>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</si>
  <si>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</si>
  <si>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</si>
  <si>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</si>
  <si>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</si>
  <si>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</si>
  <si>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</si>
  <si>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</si>
  <si>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</si>
  <si>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</si>
  <si>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</si>
  <si>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</si>
  <si>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</si>
  <si>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</si>
  <si>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</si>
  <si>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</si>
  <si>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</si>
  <si>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</si>
  <si>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</si>
  <si>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</si>
  <si>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</si>
  <si>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</si>
  <si>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</si>
  <si>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</si>
  <si>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</si>
  <si>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</si>
  <si>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</si>
  <si>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</si>
  <si>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</si>
  <si>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</si>
  <si>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</si>
  <si>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</si>
  <si>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</si>
  <si>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</si>
  <si>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</si>
  <si>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</si>
  <si>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</si>
  <si>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</si>
  <si>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</si>
  <si>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</si>
  <si>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</si>
  <si>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</si>
  <si>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</si>
  <si>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</si>
  <si>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</si>
  <si>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</si>
  <si>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</si>
  <si>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</si>
  <si>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</si>
  <si>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</si>
  <si>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</si>
  <si>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</si>
  <si>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</si>
  <si>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</si>
  <si>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</si>
  <si>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</si>
  <si>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</si>
  <si>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</si>
  <si>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</si>
  <si>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</si>
  <si>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</si>
  <si>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</si>
  <si>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</si>
  <si>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</si>
  <si>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</si>
  <si>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</si>
  <si>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</si>
  <si>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</si>
  <si>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</si>
  <si>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</si>
  <si>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</si>
  <si>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</si>
  <si>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</si>
  <si>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</si>
  <si>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</si>
  <si>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</si>
  <si>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</si>
  <si>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</si>
  <si>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</si>
  <si>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</si>
  <si>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</si>
  <si>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</si>
  <si>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</si>
  <si>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</si>
  <si>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</si>
  <si>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</si>
  <si>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</si>
  <si>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</si>
  <si>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</si>
  <si>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</si>
  <si>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</si>
  <si>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</si>
  <si>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</si>
  <si>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</si>
  <si>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</si>
  <si>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</si>
  <si>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</si>
  <si>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</si>
  <si>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</si>
  <si>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</si>
  <si>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</si>
  <si>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</si>
  <si>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</si>
  <si>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</si>
  <si>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</si>
  <si>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</si>
  <si>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</si>
  <si>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</si>
  <si>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</si>
  <si>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</si>
  <si>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</si>
  <si>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</si>
  <si>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</si>
  <si>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</si>
  <si>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</si>
  <si>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</si>
  <si>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</si>
  <si>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</si>
  <si>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</si>
  <si>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</si>
  <si>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</si>
  <si>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</si>
  <si>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</si>
  <si>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</si>
  <si>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</si>
  <si>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</si>
  <si>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</si>
  <si>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</si>
  <si>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</si>
  <si>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</si>
  <si>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</si>
  <si>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</si>
  <si>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</si>
  <si>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</si>
  <si>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</si>
  <si>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</si>
  <si>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</si>
  <si>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</si>
  <si>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</si>
  <si>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</si>
  <si>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</si>
  <si>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</si>
  <si>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</si>
  <si>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</si>
  <si>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</si>
  <si>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</si>
  <si>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</si>
  <si>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</si>
  <si>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</si>
  <si>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</si>
  <si>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</si>
  <si>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</si>
  <si>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</si>
  <si>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</si>
  <si>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</si>
  <si>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</si>
  <si>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</si>
  <si>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</si>
  <si>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</si>
  <si>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</si>
  <si>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</si>
  <si>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</si>
  <si>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</si>
  <si>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</si>
  <si>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</si>
  <si>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</si>
  <si>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</si>
  <si>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</si>
  <si>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</si>
  <si>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</si>
  <si>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</si>
  <si>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</si>
  <si>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</si>
  <si>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</si>
  <si>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</si>
  <si>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</si>
  <si>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</si>
  <si>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</si>
  <si>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</si>
  <si>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</si>
  <si>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</si>
  <si>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</si>
  <si>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</si>
  <si>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</si>
  <si>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</si>
  <si>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</si>
  <si>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</si>
  <si>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</si>
  <si>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</si>
  <si>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</si>
  <si>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</si>
  <si>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</si>
  <si>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</si>
  <si>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</si>
  <si>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</si>
  <si>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</si>
  <si>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</si>
  <si>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</si>
  <si>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</si>
  <si>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</si>
  <si>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</si>
  <si>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</si>
  <si>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</si>
  <si>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</si>
  <si>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</si>
  <si>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</si>
  <si>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</si>
  <si>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</si>
  <si>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</si>
  <si>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</si>
  <si>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</si>
  <si>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</si>
  <si>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</si>
  <si>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</si>
  <si>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</si>
  <si>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</si>
  <si>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</si>
  <si>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</si>
  <si>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</si>
  <si>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</si>
  <si>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</si>
  <si>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</si>
  <si>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</si>
  <si>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</si>
  <si>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</si>
  <si>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</si>
  <si>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</si>
  <si>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</si>
  <si>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</si>
  <si>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</si>
  <si>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</si>
  <si>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</si>
  <si>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</si>
  <si>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</si>
  <si>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</si>
  <si>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</si>
  <si>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</si>
  <si>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</si>
  <si>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</si>
  <si>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</si>
  <si>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</si>
  <si>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</si>
  <si>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</si>
  <si>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</si>
  <si>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</si>
  <si>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</si>
  <si>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</si>
  <si>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</si>
  <si>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</si>
  <si>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</si>
  <si>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</si>
  <si>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</si>
  <si>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</si>
  <si>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</si>
  <si>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</si>
  <si>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</si>
  <si>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</si>
  <si>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</si>
  <si>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</si>
  <si>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</si>
  <si>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</si>
  <si>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</si>
  <si>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</si>
  <si>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</si>
  <si>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</si>
  <si>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</si>
  <si>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</si>
  <si>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</si>
  <si>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</si>
  <si>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</si>
  <si>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</si>
  <si>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</si>
  <si>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</si>
  <si>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</si>
  <si>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</si>
  <si>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</si>
  <si>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</si>
  <si>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</si>
  <si>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</si>
  <si>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</si>
  <si>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</si>
  <si>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</si>
  <si>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</si>
  <si>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</si>
  <si>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</si>
  <si>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</si>
  <si>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</si>
  <si>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</si>
  <si>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</si>
  <si>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</si>
  <si>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</si>
  <si>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</si>
  <si>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</si>
  <si>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</si>
  <si>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</si>
  <si>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</si>
  <si>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</si>
  <si>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</si>
  <si>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</si>
  <si>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</si>
  <si>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</si>
  <si>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</si>
  <si>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</si>
  <si>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</si>
  <si>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</si>
  <si>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</si>
  <si>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</si>
  <si>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</si>
  <si>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</si>
  <si>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</si>
  <si>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</si>
  <si>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</si>
  <si>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</si>
  <si>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</si>
  <si>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</si>
  <si>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</si>
  <si>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</si>
  <si>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</si>
  <si>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</si>
  <si>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</si>
  <si>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</si>
  <si>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</si>
  <si>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</si>
  <si>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</si>
  <si>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</si>
  <si>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</si>
  <si>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</si>
  <si>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</si>
  <si>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</si>
  <si>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</si>
  <si>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</si>
  <si>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</si>
  <si>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</si>
  <si>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</si>
  <si>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</si>
  <si>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</si>
  <si>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</si>
  <si>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</si>
  <si>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</si>
  <si>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</si>
  <si>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</si>
  <si>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</si>
  <si>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</si>
  <si>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</si>
  <si>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</si>
  <si>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</si>
  <si>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</si>
  <si>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</si>
  <si>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</si>
  <si>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</si>
  <si>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</si>
  <si>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</si>
  <si>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</si>
  <si>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</si>
  <si>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</si>
  <si>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</si>
  <si>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</si>
  <si>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</si>
  <si>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</si>
  <si>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</si>
  <si>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</si>
  <si>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</si>
  <si>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</si>
  <si>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</si>
  <si>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</si>
  <si>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</si>
  <si>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</si>
  <si>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</si>
  <si>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</si>
  <si>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</si>
  <si>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</si>
  <si>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</si>
  <si>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</si>
  <si>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</si>
  <si>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</si>
  <si>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</si>
  <si>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</si>
  <si>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</si>
  <si>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</si>
  <si>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</si>
  <si>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</si>
  <si>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</si>
  <si>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</si>
  <si>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</si>
  <si>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</si>
  <si>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</si>
  <si>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</si>
  <si>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</si>
  <si>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</si>
  <si>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</si>
  <si>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</si>
  <si>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</si>
  <si>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</si>
  <si>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</si>
  <si>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</si>
  <si>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</si>
  <si>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</si>
  <si>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</si>
  <si>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</si>
  <si>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</si>
  <si>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</si>
  <si>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</si>
  <si>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</si>
  <si>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</si>
  <si>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</si>
  <si>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</si>
  <si>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</si>
  <si>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</si>
  <si>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</si>
  <si>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</si>
  <si>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</si>
  <si>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</si>
  <si>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</si>
  <si>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</si>
  <si>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</si>
  <si>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</si>
  <si>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</si>
  <si>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</si>
  <si>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</si>
  <si>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</si>
  <si>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</si>
  <si>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</si>
  <si>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</si>
  <si>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</si>
  <si>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</si>
  <si>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</si>
  <si>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</si>
  <si>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</si>
  <si>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</si>
  <si>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</si>
  <si>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</si>
  <si>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</si>
  <si>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</si>
  <si>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</si>
  <si>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</si>
  <si>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</si>
  <si>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</si>
  <si>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</si>
  <si>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</si>
  <si>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</si>
  <si>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</si>
  <si>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</si>
  <si>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</si>
  <si>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</si>
  <si>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</si>
  <si>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</si>
  <si>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</si>
  <si>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</si>
  <si>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</si>
  <si>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</si>
  <si>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</si>
  <si>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</si>
  <si>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</si>
  <si>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</si>
  <si>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</si>
  <si>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</si>
  <si>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</si>
  <si>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</si>
  <si>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</si>
  <si>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</si>
  <si>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</si>
  <si>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</si>
  <si>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</si>
  <si>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</si>
  <si>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</si>
  <si>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</si>
  <si>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</si>
  <si>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</si>
  <si>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</si>
  <si>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</si>
  <si>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</si>
  <si>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</si>
  <si>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</si>
  <si>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</si>
  <si>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</si>
  <si>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</si>
  <si>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</si>
  <si>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</si>
  <si>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</si>
  <si>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</si>
  <si>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</si>
  <si>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</si>
  <si>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</si>
  <si>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</si>
  <si>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</si>
  <si>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</si>
  <si>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</si>
  <si>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</si>
  <si>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</si>
  <si>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</si>
  <si>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</si>
  <si>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</si>
  <si>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</si>
  <si>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</si>
  <si>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</si>
  <si>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</si>
  <si>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</si>
  <si>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</si>
  <si>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</si>
  <si>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</si>
  <si>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</si>
  <si>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</si>
  <si>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</si>
  <si>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</si>
  <si>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</si>
  <si>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</si>
  <si>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</si>
  <si>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</si>
  <si>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</si>
  <si>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</si>
  <si>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</si>
  <si>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</si>
  <si>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</si>
  <si>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</si>
  <si>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</si>
  <si>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</si>
  <si>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</si>
  <si>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</si>
  <si>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</si>
  <si>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</si>
  <si>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</si>
  <si>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</si>
  <si>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</si>
  <si>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</si>
  <si>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</si>
  <si>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</si>
  <si>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</si>
  <si>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</si>
  <si>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</si>
  <si>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</si>
  <si>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</si>
  <si>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</si>
  <si>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</si>
  <si>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</si>
  <si>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</si>
  <si>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</si>
  <si>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</si>
  <si>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</si>
  <si>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</si>
  <si>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</si>
  <si>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</si>
  <si>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</si>
  <si>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</si>
  <si>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</si>
  <si>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</si>
  <si>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</si>
  <si>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</si>
  <si>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</si>
  <si>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</si>
  <si>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</si>
  <si>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</si>
  <si>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</si>
  <si>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</si>
  <si>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</si>
  <si>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</si>
  <si>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</si>
  <si>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</si>
  <si>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</si>
  <si>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</si>
  <si>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</si>
  <si>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</si>
  <si>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</si>
  <si>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</si>
  <si>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</si>
  <si>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</si>
  <si>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</si>
  <si>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</si>
  <si>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</si>
  <si>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</si>
  <si>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</si>
  <si>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</si>
  <si>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</si>
  <si>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</si>
  <si>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</si>
  <si>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</si>
  <si>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</si>
  <si>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</si>
  <si>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</si>
  <si>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</si>
  <si>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</si>
  <si>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</si>
  <si>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</si>
  <si>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</si>
  <si>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</si>
  <si>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</si>
  <si>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</si>
  <si>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</si>
  <si>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</si>
  <si>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</si>
  <si>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</si>
  <si>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</si>
  <si>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</si>
  <si>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</si>
  <si>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</si>
  <si>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</si>
  <si>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</si>
  <si>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</si>
  <si>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</si>
  <si>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</si>
  <si>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</si>
  <si>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</si>
  <si>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</si>
  <si>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</si>
  <si>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</si>
  <si>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</si>
  <si>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</si>
  <si>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</si>
  <si>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</si>
  <si>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</si>
  <si>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</si>
  <si>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</si>
  <si>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</si>
  <si>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</si>
  <si>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</si>
  <si>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</si>
  <si>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</si>
  <si>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</si>
  <si>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</si>
  <si>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</si>
  <si>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</si>
  <si>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</si>
  <si>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</si>
  <si>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</si>
  <si>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</si>
  <si>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</si>
  <si>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</si>
  <si>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</si>
  <si>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</si>
  <si>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</si>
  <si>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</si>
  <si>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</si>
  <si>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</si>
  <si>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</si>
  <si>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</si>
  <si>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</si>
  <si>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</si>
  <si>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</si>
  <si>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</si>
  <si>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</si>
  <si>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</si>
  <si>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</si>
  <si>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</si>
  <si>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</si>
  <si>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</si>
  <si>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</si>
  <si>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</si>
  <si>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</si>
  <si>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</si>
  <si>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</si>
  <si>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</si>
  <si>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</si>
  <si>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</si>
  <si>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</si>
  <si>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</si>
  <si>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</si>
  <si>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</si>
  <si>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</si>
  <si>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</si>
  <si>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</si>
  <si>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</si>
  <si>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</si>
  <si>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</si>
  <si>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</si>
  <si>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</si>
  <si>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</si>
  <si>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</si>
  <si>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</si>
  <si>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</si>
  <si>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</si>
  <si>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</si>
  <si>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</si>
  <si>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</si>
  <si>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</si>
  <si>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</si>
  <si>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</si>
  <si>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</si>
  <si>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</si>
  <si>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</si>
  <si>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</si>
  <si>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</si>
  <si>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</si>
  <si>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</si>
  <si>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</si>
  <si>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</si>
  <si>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</si>
  <si>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</si>
  <si>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</si>
  <si>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</si>
  <si>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</si>
  <si>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</si>
  <si>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</si>
  <si>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</si>
  <si>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</si>
  <si>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</si>
  <si>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</si>
  <si>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</si>
  <si>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</si>
  <si>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</si>
  <si>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</si>
  <si>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</si>
  <si>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</si>
  <si>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</si>
  <si>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</si>
  <si>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</si>
  <si>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</si>
  <si>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</si>
  <si>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</si>
  <si>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</si>
  <si>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</si>
  <si>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</si>
  <si>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</si>
  <si>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</si>
  <si>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</si>
  <si>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</si>
  <si>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</si>
  <si>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</si>
  <si>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</si>
  <si>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</si>
  <si>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</si>
  <si>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</si>
  <si>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</si>
  <si>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</si>
  <si>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</si>
  <si>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</si>
  <si>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</si>
  <si>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</si>
  <si>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</si>
  <si>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</si>
  <si>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</si>
  <si>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</si>
  <si>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</si>
  <si>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</si>
  <si>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</si>
  <si>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</si>
  <si>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</si>
  <si>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</si>
  <si>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</si>
  <si>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</si>
  <si>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</si>
  <si>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</si>
  <si>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</si>
  <si>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</si>
  <si>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</si>
  <si>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</si>
  <si>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</si>
  <si>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</si>
  <si>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</si>
  <si>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</si>
  <si>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</si>
  <si>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</si>
  <si>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</si>
  <si>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</si>
  <si>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</si>
  <si>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</si>
  <si>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</si>
  <si>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</si>
  <si>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</si>
  <si>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</si>
  <si>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</si>
  <si>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</si>
  <si>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</si>
  <si>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</si>
  <si>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</si>
  <si>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</si>
  <si>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</si>
  <si>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</si>
  <si>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</si>
  <si>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</si>
  <si>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</si>
  <si>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</si>
  <si>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</si>
  <si>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</si>
  <si>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</si>
  <si>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</si>
  <si>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</si>
  <si>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</si>
  <si>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</si>
  <si>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</si>
  <si>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</si>
  <si>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</si>
  <si>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</si>
  <si>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</si>
  <si>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</si>
  <si>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</si>
  <si>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</si>
  <si>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</si>
  <si>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</si>
  <si>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</si>
  <si>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</si>
  <si>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</si>
  <si>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</si>
  <si>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</si>
  <si>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</si>
  <si>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</si>
  <si>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</si>
  <si>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</si>
  <si>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</si>
  <si>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</si>
  <si>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</si>
  <si>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</si>
  <si>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</si>
  <si>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</si>
  <si>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</si>
  <si>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</si>
  <si>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</si>
  <si>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</si>
  <si>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</si>
  <si>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</si>
  <si>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</si>
  <si>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</si>
  <si>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</si>
  <si>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</si>
  <si>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</si>
  <si>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</si>
  <si>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</si>
  <si>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</si>
  <si>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</si>
  <si>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</si>
  <si>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</si>
  <si>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</si>
  <si>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</si>
  <si>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</si>
  <si>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</si>
  <si>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</si>
  <si>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</si>
  <si>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</si>
  <si>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</si>
  <si>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</si>
  <si>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</si>
  <si>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</si>
  <si>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</si>
  <si>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</si>
  <si>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</si>
  <si>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</si>
  <si>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</si>
  <si>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</si>
  <si>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</si>
  <si>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</si>
  <si>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</si>
  <si>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</si>
  <si>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</si>
  <si>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</si>
  <si>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</si>
  <si>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</si>
  <si>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</si>
  <si>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</si>
  <si>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</si>
  <si>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</si>
  <si>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</si>
  <si>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</si>
  <si>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</si>
  <si>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</si>
  <si>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</si>
  <si>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</si>
  <si>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</si>
  <si>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</si>
  <si>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</si>
  <si>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</si>
  <si>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</si>
  <si>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</si>
  <si>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</si>
  <si>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</si>
  <si>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</si>
  <si>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</si>
  <si>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</si>
  <si>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</si>
  <si>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</si>
  <si>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</si>
  <si>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</si>
  <si>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</si>
  <si>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</si>
  <si>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</si>
  <si>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</si>
  <si>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</si>
  <si>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</si>
  <si>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</si>
  <si>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</si>
  <si>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</si>
  <si>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</si>
  <si>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</si>
  <si>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</si>
  <si>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</si>
  <si>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</si>
  <si>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</si>
  <si>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</si>
  <si>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</si>
  <si>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</si>
  <si>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</si>
  <si>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</si>
  <si>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</si>
  <si>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</si>
  <si>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</si>
  <si>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</si>
  <si>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</si>
  <si>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</si>
  <si>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</si>
  <si>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</si>
  <si>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</si>
  <si>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</si>
  <si>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</si>
  <si>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</si>
  <si>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</si>
  <si>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</si>
  <si>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</si>
  <si>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</si>
  <si>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</si>
  <si>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</si>
  <si>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</si>
  <si>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</si>
  <si>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</si>
  <si>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</si>
  <si>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</si>
  <si>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</si>
  <si>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</si>
  <si>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</si>
  <si>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</si>
  <si>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</si>
  <si>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</si>
  <si>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</si>
  <si>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</si>
  <si>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</si>
  <si>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</si>
  <si>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</si>
  <si>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</si>
  <si>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</si>
  <si>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</si>
  <si>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</si>
  <si>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</si>
  <si>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</si>
  <si>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</si>
  <si>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</si>
  <si>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</si>
  <si>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</si>
  <si>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</si>
  <si>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</si>
  <si>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</si>
  <si>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</si>
  <si>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</si>
  <si>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</si>
  <si>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</si>
  <si>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</si>
  <si>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</si>
  <si>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</si>
  <si>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</si>
  <si>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</si>
  <si>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</si>
  <si>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</si>
  <si>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</si>
  <si>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</si>
  <si>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</si>
  <si>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</si>
  <si>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</si>
  <si>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</si>
  <si>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</si>
  <si>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</si>
  <si>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</si>
  <si>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</si>
  <si>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</si>
  <si>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</si>
  <si>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</si>
  <si>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</si>
  <si>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</si>
  <si>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</si>
  <si>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</si>
  <si>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</si>
  <si>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</si>
  <si>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</si>
  <si>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</si>
  <si>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</si>
  <si>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</si>
  <si>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</si>
  <si>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</si>
  <si>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</si>
  <si>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</si>
  <si>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</si>
  <si>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</si>
  <si>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</si>
  <si>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</si>
  <si>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</si>
  <si>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</si>
  <si>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</si>
  <si>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</si>
  <si>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</si>
  <si>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</si>
  <si>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</si>
  <si>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</si>
  <si>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</si>
  <si>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</si>
  <si>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</si>
  <si>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</si>
  <si>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</si>
  <si>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</si>
  <si>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</si>
  <si>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</si>
  <si>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</si>
  <si>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</si>
  <si>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</si>
  <si>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</si>
  <si>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</si>
  <si>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</si>
  <si>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</si>
  <si>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</si>
  <si>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</si>
  <si>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</si>
  <si>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</si>
  <si>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</si>
  <si>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</si>
  <si>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</si>
  <si>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</si>
  <si>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</si>
  <si>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</si>
  <si>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</si>
  <si>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</si>
  <si>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</si>
  <si>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</si>
  <si>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</si>
  <si>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</si>
  <si>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</si>
  <si>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</si>
  <si>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</si>
  <si>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</si>
  <si>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</si>
  <si>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</si>
  <si>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</si>
  <si>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</si>
  <si>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</si>
  <si>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</si>
  <si>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</si>
  <si>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</si>
  <si>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</si>
  <si>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</si>
  <si>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</si>
  <si>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</si>
  <si>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</si>
  <si>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</si>
  <si>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</si>
  <si>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</si>
  <si>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</si>
  <si>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</si>
  <si>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</si>
  <si>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</si>
  <si>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</si>
  <si>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</si>
  <si>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</si>
  <si>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</si>
  <si>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</si>
  <si>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</si>
  <si>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</si>
  <si>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</si>
  <si>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</si>
  <si>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</si>
  <si>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</si>
  <si>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</si>
  <si>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</si>
  <si>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</si>
  <si>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</si>
  <si>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</si>
  <si>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</si>
  <si>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</si>
  <si>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</si>
  <si>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</si>
  <si>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</si>
  <si>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</si>
  <si>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</si>
  <si>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</si>
  <si>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</si>
  <si>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</si>
  <si>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</si>
  <si>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</si>
  <si>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</si>
  <si>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</si>
  <si>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</si>
  <si>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</si>
  <si>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</si>
  <si>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</si>
  <si>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</si>
  <si>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</si>
  <si>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</si>
  <si>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</si>
  <si>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</si>
  <si>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</si>
  <si>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</si>
  <si>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</si>
  <si>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</si>
  <si>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</si>
  <si>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</si>
  <si>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</si>
  <si>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</si>
  <si>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</si>
  <si>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</si>
  <si>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</si>
  <si>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</si>
  <si>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</si>
  <si>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</si>
  <si>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</si>
  <si>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</si>
  <si>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</si>
  <si>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</si>
  <si>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</si>
  <si>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</si>
  <si>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</si>
  <si>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</si>
  <si>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</si>
  <si>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</si>
  <si>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</si>
  <si>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</si>
  <si>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</si>
  <si>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</si>
  <si>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</si>
  <si>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</si>
  <si>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</si>
  <si>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</si>
  <si>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</si>
  <si>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</si>
  <si>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</si>
  <si>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</si>
  <si>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</si>
  <si>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</si>
  <si>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</si>
  <si>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</si>
  <si>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</si>
  <si>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</si>
  <si>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</si>
  <si>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</si>
  <si>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</si>
  <si>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</si>
  <si>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</si>
  <si>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</si>
  <si>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</si>
  <si>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</si>
  <si>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</si>
  <si>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</si>
  <si>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</si>
  <si>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</si>
  <si>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</si>
  <si>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</si>
  <si>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</si>
  <si>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</si>
  <si>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</si>
  <si>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</si>
  <si>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</si>
  <si>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</si>
  <si>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</si>
  <si>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</si>
  <si>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</si>
  <si>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</si>
  <si>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</si>
  <si>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</si>
  <si>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</si>
  <si>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</si>
  <si>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</si>
  <si>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</si>
  <si>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</si>
  <si>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</si>
  <si>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</si>
  <si>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</si>
  <si>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</si>
  <si>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</si>
  <si>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</si>
  <si>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</si>
  <si>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</si>
  <si>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</si>
  <si>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</si>
  <si>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</si>
  <si>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</si>
  <si>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</si>
  <si>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</si>
  <si>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</si>
  <si>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</si>
  <si>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</si>
  <si>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</si>
  <si>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</si>
  <si>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</si>
  <si>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</si>
  <si>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</si>
  <si>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</si>
  <si>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</si>
  <si>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</si>
  <si>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</si>
  <si>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</si>
  <si>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</si>
  <si>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</si>
  <si>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</si>
  <si>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</si>
  <si>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</si>
  <si>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</si>
  <si>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</si>
  <si>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</si>
  <si>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</si>
  <si>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</si>
  <si>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</si>
  <si>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</si>
  <si>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</si>
  <si>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</si>
  <si>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</si>
  <si>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</si>
  <si>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</si>
  <si>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</si>
  <si>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</si>
  <si>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</si>
  <si>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</si>
  <si>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</si>
  <si>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</si>
  <si>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</si>
  <si>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</si>
  <si>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</si>
  <si>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</si>
  <si>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</si>
  <si>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</si>
  <si>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</si>
  <si>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</si>
  <si>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</si>
  <si>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</si>
  <si>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</si>
  <si>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</si>
  <si>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</si>
  <si>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</si>
  <si>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</si>
  <si>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</si>
  <si>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</si>
  <si>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</si>
  <si>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</si>
  <si>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</si>
  <si>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</si>
  <si>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</si>
  <si>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</si>
  <si>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</si>
  <si>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</si>
  <si>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</si>
  <si>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</si>
  <si>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</si>
  <si>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</si>
  <si>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</si>
  <si>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</si>
  <si>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</si>
  <si>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</si>
  <si>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</si>
  <si>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</si>
  <si>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</si>
  <si>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</si>
  <si>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</si>
  <si>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</si>
  <si>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</si>
  <si>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</si>
  <si>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</si>
  <si>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</si>
  <si>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</si>
  <si>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</si>
  <si>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</si>
  <si>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</si>
  <si>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</si>
  <si>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</si>
  <si>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</si>
  <si>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</si>
  <si>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</si>
  <si>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</si>
  <si>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</si>
  <si>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</si>
  <si>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</si>
  <si>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</si>
  <si>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</si>
  <si>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</si>
  <si>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</si>
  <si>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</si>
  <si>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</si>
  <si>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</si>
  <si>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</si>
  <si>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</si>
  <si>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</si>
  <si>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</si>
  <si>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</si>
  <si>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</si>
  <si>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</si>
  <si>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</si>
  <si>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</si>
  <si>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</si>
  <si>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</si>
  <si>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</si>
  <si>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</si>
  <si>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</si>
  <si>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</si>
  <si>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</si>
  <si>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</si>
  <si>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</si>
  <si>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</si>
  <si>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</si>
  <si>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</si>
  <si>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</si>
  <si>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</si>
  <si>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</si>
  <si>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</si>
  <si>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</si>
  <si>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</si>
  <si>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</si>
  <si>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</si>
  <si>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</si>
  <si>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</si>
  <si>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</si>
  <si>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</si>
  <si>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</si>
  <si>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</si>
  <si>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</si>
  <si>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</si>
  <si>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</si>
  <si>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</si>
  <si>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</si>
  <si>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</si>
  <si>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</si>
  <si>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</si>
  <si>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</si>
  <si>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</si>
  <si>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</si>
  <si>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</si>
  <si>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</si>
  <si>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</si>
  <si>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</si>
  <si>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</si>
  <si>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</si>
  <si>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</si>
  <si>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</si>
  <si>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</si>
  <si>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</si>
  <si>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</si>
  <si>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</si>
  <si>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</si>
  <si>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</si>
  <si>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</si>
  <si>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</si>
  <si>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</si>
  <si>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</si>
  <si>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</si>
  <si>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</si>
  <si>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</si>
  <si>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</si>
  <si>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</si>
  <si>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</si>
  <si>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</si>
  <si>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</si>
  <si>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</si>
  <si>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</si>
  <si>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</si>
  <si>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</si>
  <si>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</si>
  <si>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</si>
  <si>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</si>
  <si>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</si>
  <si>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</si>
  <si>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</si>
  <si>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</si>
  <si>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</si>
  <si>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</si>
  <si>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</si>
  <si>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</si>
  <si>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</si>
  <si>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</si>
  <si>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</si>
  <si>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</si>
  <si>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</si>
  <si>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</si>
  <si>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</si>
  <si>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</si>
  <si>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</si>
  <si>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</si>
  <si>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</si>
  <si>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</si>
  <si>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</si>
  <si>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</si>
  <si>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</si>
  <si>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</si>
  <si>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</si>
  <si>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</si>
  <si>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</si>
  <si>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</si>
  <si>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</si>
  <si>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</si>
  <si>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</si>
  <si>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</si>
  <si>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</si>
  <si>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</si>
  <si>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</si>
  <si>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</si>
  <si>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</si>
  <si>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</si>
  <si>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</si>
  <si>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</si>
  <si>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</si>
  <si>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</si>
  <si>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</si>
  <si>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</si>
  <si>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</si>
  <si>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</si>
  <si>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</si>
  <si>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</si>
  <si>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</si>
  <si>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</si>
  <si>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</si>
  <si>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</si>
  <si>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</si>
  <si>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</si>
  <si>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</si>
  <si>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</si>
  <si>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</si>
  <si>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</si>
  <si>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</si>
  <si>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</si>
  <si>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</si>
  <si>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</si>
  <si>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</si>
  <si>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</si>
  <si>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</si>
  <si>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</si>
  <si>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</si>
  <si>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</si>
  <si>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</si>
  <si>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</si>
  <si>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</si>
  <si>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</si>
  <si>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</si>
  <si>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</si>
  <si>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</si>
  <si>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</si>
  <si>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</si>
  <si>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</si>
  <si>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</si>
  <si>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</si>
  <si>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</si>
  <si>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</si>
  <si>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</si>
  <si>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</si>
  <si>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</si>
  <si>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</si>
  <si>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</si>
  <si>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</si>
  <si>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</si>
  <si>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</si>
  <si>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</si>
  <si>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</si>
  <si>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</si>
  <si>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</si>
  <si>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</si>
  <si>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</si>
  <si>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</si>
  <si>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</si>
  <si>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</si>
  <si>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</si>
  <si>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</si>
  <si>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</si>
  <si>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</si>
  <si>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</si>
  <si>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</si>
  <si>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</si>
  <si>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</si>
  <si>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</si>
  <si>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</si>
  <si>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</si>
  <si>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</si>
  <si>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</si>
  <si>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</si>
  <si>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</si>
  <si>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</si>
  <si>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</si>
  <si>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</si>
  <si>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</si>
  <si>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</si>
  <si>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</si>
  <si>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</si>
  <si>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</si>
  <si>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</si>
  <si>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</si>
  <si>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</si>
  <si>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</si>
  <si>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</si>
  <si>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</si>
  <si>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</si>
  <si>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</si>
  <si>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</si>
  <si>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</si>
  <si>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</si>
  <si>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</si>
  <si>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</si>
  <si>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</si>
  <si>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</si>
  <si>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</si>
  <si>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</si>
  <si>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</si>
  <si>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</si>
  <si>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</si>
  <si>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</si>
  <si>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</si>
  <si>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</si>
  <si>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</si>
  <si>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</si>
  <si>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</si>
  <si>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</si>
  <si>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</si>
  <si>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</si>
  <si>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</si>
  <si>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</si>
  <si>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</si>
  <si>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</si>
  <si>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</si>
  <si>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</si>
  <si>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</si>
  <si>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</si>
  <si>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</si>
  <si>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</si>
  <si>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</si>
  <si>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</si>
  <si>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</si>
  <si>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</si>
  <si>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</si>
  <si>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</si>
  <si>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</si>
  <si>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</si>
  <si>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</si>
  <si>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</si>
  <si>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</si>
  <si>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</si>
  <si>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</si>
  <si>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</si>
  <si>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</si>
  <si>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</si>
  <si>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</si>
  <si>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</si>
  <si>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</si>
  <si>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</si>
  <si>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</si>
  <si>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</si>
  <si>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</si>
  <si>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</si>
  <si>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</si>
  <si>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</si>
  <si>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</si>
  <si>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</si>
  <si>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</si>
  <si>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</si>
  <si>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</si>
  <si>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</si>
  <si>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</si>
  <si>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</si>
  <si>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</si>
  <si>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</si>
  <si>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</si>
  <si>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</si>
  <si>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</si>
  <si>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</si>
  <si>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</si>
  <si>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</si>
  <si>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</si>
  <si>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</si>
  <si>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</si>
  <si>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</si>
  <si>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</si>
  <si>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</si>
  <si>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</si>
  <si>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</si>
  <si>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</si>
  <si>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</si>
  <si>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</si>
  <si>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</si>
  <si>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</si>
  <si>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</si>
  <si>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</si>
  <si>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</si>
  <si>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</si>
  <si>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</si>
  <si>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</si>
  <si>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</si>
  <si>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</si>
  <si>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</si>
  <si>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</si>
  <si>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</si>
  <si>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</si>
  <si>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</si>
  <si>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</si>
  <si>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</si>
  <si>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</si>
  <si>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</si>
  <si>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</si>
  <si>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</si>
  <si>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</si>
  <si>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</si>
  <si>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</si>
  <si>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</si>
  <si>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</si>
  <si>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</si>
  <si>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</si>
  <si>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</si>
  <si>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</si>
  <si>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</si>
  <si>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</si>
  <si>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</si>
  <si>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</si>
  <si>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</si>
  <si>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</si>
  <si>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</si>
  <si>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</si>
  <si>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</si>
  <si>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</si>
  <si>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</si>
  <si>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</si>
  <si>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</si>
  <si>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</si>
  <si>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</si>
  <si>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</si>
  <si>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</si>
  <si>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</si>
  <si>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</si>
  <si>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</si>
  <si>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</si>
  <si>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</si>
  <si>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</si>
  <si>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</si>
  <si>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</si>
  <si>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</si>
  <si>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</si>
  <si>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</si>
  <si>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</si>
  <si>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</si>
  <si>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</si>
  <si>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</si>
  <si>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</si>
  <si>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</si>
  <si>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</si>
  <si>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</si>
  <si>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</si>
  <si>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</si>
  <si>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</si>
  <si>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</si>
  <si>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</si>
  <si>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</si>
  <si>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</si>
  <si>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</si>
  <si>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</si>
  <si>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</si>
  <si>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</si>
  <si>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</si>
  <si>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</si>
  <si>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</si>
  <si>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</si>
  <si>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</si>
  <si>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</si>
  <si>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</si>
  <si>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</si>
  <si>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</si>
  <si>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</si>
  <si>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</si>
  <si>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</si>
  <si>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</si>
  <si>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</si>
  <si>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</si>
  <si>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</si>
  <si>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</si>
  <si>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</si>
  <si>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</si>
  <si>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</si>
  <si>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</si>
  <si>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</si>
  <si>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</si>
  <si>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</si>
  <si>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</si>
  <si>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</si>
  <si>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</si>
  <si>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</si>
  <si>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</si>
  <si>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</si>
  <si>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</si>
  <si>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</si>
  <si>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</si>
  <si>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</si>
  <si>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</si>
  <si>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</si>
  <si>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</si>
  <si>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</si>
  <si>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</si>
  <si>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</si>
  <si>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</si>
  <si>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</si>
  <si>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</si>
  <si>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</si>
  <si>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</si>
  <si>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</si>
  <si>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</si>
  <si>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</si>
  <si>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</si>
  <si>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</si>
  <si>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</si>
  <si>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</si>
  <si>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</si>
  <si>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</si>
  <si>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</si>
  <si>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</si>
  <si>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</si>
  <si>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</si>
  <si>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</si>
  <si>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</si>
  <si>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</si>
  <si>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</si>
  <si>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</si>
  <si>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</si>
  <si>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</si>
  <si>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</si>
  <si>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</si>
  <si>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</si>
  <si>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</si>
  <si>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</si>
  <si>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</si>
  <si>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</si>
  <si>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</si>
  <si>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</si>
  <si>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</si>
  <si>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</si>
  <si>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</si>
  <si>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</si>
  <si>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</si>
  <si>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</si>
  <si>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</si>
  <si>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</si>
  <si>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</si>
  <si>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</si>
  <si>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</si>
  <si>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</si>
  <si>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</si>
  <si>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</si>
  <si>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</si>
  <si>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</si>
  <si>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</si>
  <si>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</si>
  <si>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</si>
  <si>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</si>
  <si>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</si>
  <si>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</si>
  <si>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</si>
  <si>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</si>
  <si>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</si>
  <si>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</si>
  <si>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</si>
  <si>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</si>
  <si>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</si>
  <si>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</si>
  <si>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</si>
  <si>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</si>
  <si>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</si>
  <si>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</si>
  <si>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</si>
  <si>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</si>
  <si>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</si>
  <si>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</si>
  <si>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</si>
  <si>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</si>
  <si>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</si>
  <si>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</si>
  <si>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</si>
  <si>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</si>
  <si>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</si>
  <si>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</si>
  <si>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</si>
  <si>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</si>
  <si>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</si>
  <si>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</si>
  <si>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</si>
  <si>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</si>
  <si>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</si>
  <si>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</si>
  <si>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</si>
  <si>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</si>
  <si>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</si>
  <si>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</si>
  <si>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</si>
  <si>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</si>
  <si>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</si>
  <si>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</si>
  <si>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</si>
  <si>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</si>
  <si>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</si>
  <si>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</si>
  <si>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</si>
  <si>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</si>
  <si>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</si>
  <si>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</si>
  <si>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</si>
  <si>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</si>
  <si>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</si>
  <si>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</si>
  <si>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</si>
  <si>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</si>
  <si>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</si>
  <si>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</si>
  <si>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</si>
  <si>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</si>
  <si>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</si>
  <si>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</si>
  <si>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</si>
  <si>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</si>
  <si>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</si>
  <si>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</si>
  <si>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</si>
  <si>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</si>
  <si>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</si>
  <si>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</si>
  <si>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</si>
  <si>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</si>
  <si>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</si>
  <si>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</si>
  <si>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</si>
  <si>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</si>
  <si>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</si>
  <si>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</si>
  <si>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</si>
  <si>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</si>
  <si>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</si>
  <si>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</si>
  <si>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</si>
  <si>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</si>
  <si>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</si>
  <si>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</si>
  <si>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</si>
  <si>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</si>
  <si>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</si>
  <si>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</si>
  <si>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</si>
  <si>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</si>
  <si>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</si>
  <si>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</si>
  <si>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</si>
  <si>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</si>
  <si>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</si>
  <si>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</si>
  <si>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</si>
  <si>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</si>
  <si>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</si>
  <si>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</si>
  <si>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</si>
  <si>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</si>
  <si>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</si>
  <si>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</si>
  <si>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</si>
  <si>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</si>
  <si>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</si>
  <si>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</si>
  <si>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</si>
  <si>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</si>
  <si>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</si>
  <si>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</si>
  <si>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</si>
  <si>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</si>
  <si>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</si>
  <si>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</si>
  <si>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</si>
  <si>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</si>
  <si>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</si>
  <si>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</si>
  <si>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</si>
  <si>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</si>
  <si>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</si>
  <si>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</si>
  <si>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</si>
  <si>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</si>
  <si>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</si>
  <si>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</si>
  <si>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</si>
  <si>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</si>
  <si>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</si>
  <si>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</si>
  <si>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</si>
  <si>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</si>
  <si>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</si>
  <si>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</si>
  <si>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</si>
  <si>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</si>
  <si>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</si>
  <si>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</si>
  <si>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</si>
  <si>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</si>
  <si>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</si>
  <si>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</si>
  <si>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</si>
  <si>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</si>
  <si>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</si>
  <si>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</si>
  <si>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</si>
  <si>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</si>
  <si>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</si>
  <si>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</si>
  <si>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</si>
  <si>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</si>
  <si>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</si>
  <si>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</si>
  <si>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</si>
  <si>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</si>
  <si>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</si>
  <si>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</si>
  <si>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</si>
  <si>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</si>
  <si>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</si>
  <si>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</si>
  <si>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</si>
  <si>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</si>
  <si>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</si>
  <si>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</si>
  <si>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</si>
  <si>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</si>
  <si>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</si>
  <si>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</si>
  <si>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</si>
  <si>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</si>
  <si>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</si>
  <si>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</si>
  <si>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</si>
  <si>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</si>
  <si>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</si>
  <si>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</si>
  <si>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</si>
  <si>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</si>
  <si>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</si>
  <si>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</si>
  <si>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</si>
  <si>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</si>
  <si>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</si>
  <si>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</si>
  <si>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</si>
  <si>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</si>
  <si>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</si>
  <si>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</si>
  <si>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</si>
  <si>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</si>
  <si>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</si>
  <si>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</si>
  <si>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</si>
  <si>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</si>
  <si>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</si>
  <si>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</si>
  <si>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</si>
  <si>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</si>
  <si>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</si>
  <si>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</si>
  <si>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</si>
  <si>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</si>
  <si>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</si>
  <si>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</si>
  <si>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</si>
  <si>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</si>
  <si>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</si>
  <si>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</si>
  <si>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</si>
  <si>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</si>
  <si>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</si>
  <si>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</si>
  <si>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</si>
  <si>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</si>
  <si>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</si>
  <si>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</si>
  <si>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</si>
  <si>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</si>
  <si>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</si>
  <si>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</si>
  <si>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</si>
  <si>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</si>
  <si>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</si>
  <si>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</si>
  <si>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</si>
  <si>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</si>
  <si>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</si>
  <si>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</si>
  <si>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</si>
  <si>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</si>
  <si>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</si>
  <si>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</si>
  <si>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</si>
  <si>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</si>
  <si>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</si>
  <si>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</si>
  <si>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</si>
  <si>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</si>
  <si>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</si>
  <si>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</si>
  <si>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</si>
  <si>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</si>
  <si>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</si>
  <si>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</si>
  <si>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</si>
  <si>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</si>
  <si>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</si>
  <si>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</si>
  <si>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</si>
  <si>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</si>
  <si>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</si>
  <si>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</si>
  <si>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</si>
  <si>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</si>
  <si>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</si>
  <si>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</si>
  <si>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</si>
  <si>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</si>
  <si>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</si>
  <si>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</si>
  <si>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</si>
  <si>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</si>
  <si>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</si>
  <si>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</si>
  <si>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</si>
  <si>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</si>
  <si>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</si>
  <si>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</si>
  <si>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</si>
  <si>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</si>
  <si>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</si>
  <si>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</si>
  <si>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</si>
  <si>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</si>
  <si>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</si>
  <si>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</si>
  <si>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</si>
  <si>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</si>
  <si>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</si>
  <si>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</si>
  <si>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</si>
  <si>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</si>
  <si>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</si>
  <si>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</si>
  <si>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</si>
  <si>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</si>
  <si>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</si>
  <si>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</si>
  <si>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</si>
  <si>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</si>
  <si>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</si>
  <si>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</si>
  <si>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</si>
  <si>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</si>
  <si>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</si>
  <si>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</si>
  <si>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</si>
  <si>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</si>
  <si>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</si>
  <si>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</si>
  <si>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</si>
  <si>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</si>
  <si>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</si>
  <si>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</si>
  <si>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</si>
  <si>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</si>
  <si>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</si>
  <si>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</si>
  <si>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</si>
  <si>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</si>
  <si>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</si>
  <si>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</si>
  <si>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</si>
  <si>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</si>
  <si>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</si>
  <si>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</si>
  <si>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</si>
  <si>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</si>
  <si>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</si>
  <si>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</si>
  <si>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</si>
  <si>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</si>
  <si>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</si>
  <si>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</si>
  <si>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</si>
  <si>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</si>
  <si>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</si>
  <si>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</si>
  <si>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</si>
  <si>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</si>
  <si>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</si>
  <si>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</si>
  <si>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</si>
  <si>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</si>
  <si>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</si>
  <si>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</si>
  <si>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</si>
  <si>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</si>
  <si>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</si>
  <si>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</si>
  <si>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</si>
  <si>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</si>
  <si>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</si>
  <si>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</si>
  <si>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</si>
  <si>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</si>
  <si>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</si>
  <si>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</si>
  <si>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</si>
  <si>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</si>
  <si>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</si>
  <si>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</si>
  <si>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</si>
  <si>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</si>
  <si>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</si>
  <si>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</si>
  <si>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</si>
  <si>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</si>
  <si>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</si>
  <si>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</si>
  <si>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</si>
  <si>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</si>
  <si>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</si>
  <si>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</si>
  <si>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</si>
  <si>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</si>
  <si>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</si>
  <si>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</si>
  <si>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</si>
  <si>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</si>
  <si>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</si>
  <si>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</si>
  <si>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</si>
  <si>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</si>
  <si>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</si>
  <si>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</si>
  <si>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</si>
  <si>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</si>
  <si>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</si>
  <si>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</si>
  <si>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</si>
  <si>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</si>
  <si>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</si>
  <si>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</si>
  <si>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</si>
  <si>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</si>
  <si>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</si>
  <si>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</si>
  <si>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</si>
  <si>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</si>
  <si>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</si>
  <si>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</si>
  <si>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</si>
  <si>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</si>
  <si>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</si>
  <si>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</si>
  <si>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</si>
  <si>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</si>
  <si>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</si>
  <si>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</si>
  <si>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</si>
  <si>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</si>
  <si>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</si>
  <si>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</si>
  <si>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</si>
  <si>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</si>
  <si>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</si>
  <si>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</si>
  <si>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</si>
  <si>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</si>
  <si>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</si>
  <si>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</si>
  <si>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</si>
  <si>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</si>
  <si>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</si>
  <si>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</si>
  <si>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</si>
  <si>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</si>
  <si>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</si>
  <si>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</si>
  <si>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</si>
  <si>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</si>
  <si>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</si>
  <si>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</si>
  <si>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</si>
  <si>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</si>
  <si>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</si>
  <si>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</si>
  <si>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</si>
  <si>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</si>
  <si>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</si>
  <si>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</si>
  <si>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</si>
  <si>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</si>
  <si>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</si>
  <si>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</si>
  <si>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</si>
  <si>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</si>
  <si>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</si>
  <si>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</si>
  <si>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</si>
  <si>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</si>
  <si>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</si>
  <si>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</si>
  <si>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</si>
  <si>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</si>
  <si>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</si>
  <si>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</si>
  <si>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</si>
  <si>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</si>
  <si>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</si>
  <si>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</si>
  <si>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</si>
  <si>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</si>
  <si>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</si>
  <si>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</si>
  <si>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</si>
  <si>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</si>
  <si>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</si>
  <si>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</si>
  <si>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</si>
  <si>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</si>
  <si>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</si>
  <si>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</si>
  <si>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</si>
  <si>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</si>
  <si>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</si>
  <si>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</si>
  <si>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</si>
  <si>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</si>
  <si>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</si>
  <si>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</si>
  <si>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</si>
  <si>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</si>
  <si>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</si>
  <si>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</si>
  <si>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</si>
  <si>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</si>
  <si>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</si>
  <si>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</si>
  <si>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</si>
  <si>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</si>
  <si>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</si>
  <si>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</si>
  <si>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</si>
  <si>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</si>
  <si>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</si>
  <si>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</si>
  <si>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</si>
  <si>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</si>
  <si>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</si>
  <si>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</si>
  <si>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</si>
  <si>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</si>
  <si>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</si>
  <si>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</si>
  <si>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</si>
  <si>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</si>
  <si>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</si>
  <si>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</si>
  <si>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</si>
  <si>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</si>
  <si>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</si>
  <si>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</si>
  <si>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</si>
  <si>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</si>
  <si>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</si>
  <si>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</si>
  <si>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</si>
  <si>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</si>
  <si>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</si>
  <si>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</si>
  <si>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</si>
  <si>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</si>
  <si>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</si>
  <si>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</si>
  <si>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</si>
  <si>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</si>
  <si>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</si>
  <si>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</si>
  <si>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</si>
  <si>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</si>
  <si>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</si>
  <si>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</si>
  <si>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</si>
  <si>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</si>
  <si>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</si>
  <si>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</si>
  <si>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</si>
  <si>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</si>
  <si>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</si>
  <si>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</si>
  <si>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</si>
  <si>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</si>
  <si>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</si>
  <si>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</si>
  <si>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</si>
  <si>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</si>
  <si>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</si>
  <si>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</si>
  <si>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</si>
  <si>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</si>
  <si>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</si>
  <si>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</si>
  <si>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</si>
  <si>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</si>
  <si>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</si>
  <si>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</si>
  <si>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</si>
  <si>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</si>
  <si>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</si>
  <si>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</si>
  <si>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</si>
  <si>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</si>
  <si>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</si>
  <si>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</si>
  <si>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</si>
  <si>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</si>
  <si>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</si>
  <si>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</si>
  <si>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</si>
  <si>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</si>
  <si>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</si>
  <si>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</si>
  <si>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</si>
  <si>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</si>
  <si>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</si>
  <si>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</si>
  <si>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</si>
  <si>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</si>
  <si>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</si>
  <si>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</si>
  <si>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</si>
  <si>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</si>
  <si>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</si>
  <si>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</si>
  <si>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</si>
  <si>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</si>
  <si>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</si>
  <si>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</si>
  <si>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</si>
  <si>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</si>
  <si>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</si>
  <si>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</si>
  <si>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</si>
  <si>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</si>
  <si>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</si>
  <si>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</si>
  <si>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</si>
  <si>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</si>
  <si>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</si>
  <si>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</si>
  <si>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</si>
  <si>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</si>
  <si>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</si>
  <si>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</si>
  <si>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</si>
  <si>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</si>
  <si>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</si>
  <si>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</si>
  <si>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</si>
  <si>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</si>
  <si>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</si>
  <si>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</si>
  <si>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</si>
  <si>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</si>
  <si>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</si>
  <si>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</si>
  <si>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</si>
  <si>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</si>
  <si>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</si>
  <si>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</si>
  <si>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</si>
  <si>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</si>
  <si>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</si>
  <si>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</si>
  <si>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</si>
  <si>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</si>
  <si>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</si>
  <si>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</si>
  <si>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</si>
  <si>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</si>
  <si>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</si>
  <si>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</si>
  <si>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</si>
  <si>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</si>
  <si>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</si>
  <si>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</si>
  <si>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</si>
  <si>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</si>
  <si>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</si>
  <si>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</si>
  <si>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</si>
  <si>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</si>
  <si>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</si>
  <si>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</si>
  <si>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</si>
  <si>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</si>
  <si>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</si>
  <si>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</si>
  <si>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</si>
  <si>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</si>
  <si>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</si>
  <si>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</si>
  <si>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</si>
  <si>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</si>
  <si>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</si>
  <si>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</si>
  <si>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</si>
  <si>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</si>
  <si>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</si>
  <si>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</si>
  <si>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</si>
  <si>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</si>
  <si>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</si>
  <si>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</si>
  <si>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</si>
  <si>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</si>
  <si>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</si>
  <si>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</si>
  <si>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</si>
  <si>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</si>
  <si>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</si>
  <si>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</si>
  <si>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</si>
  <si>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</si>
  <si>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</si>
  <si>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</si>
  <si>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</si>
  <si>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</si>
  <si>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</si>
  <si>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</si>
  <si>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</si>
  <si>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</si>
  <si>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</si>
  <si>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</si>
  <si>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</si>
  <si>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</si>
  <si>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</si>
  <si>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</si>
  <si>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</si>
  <si>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</si>
  <si>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</si>
  <si>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</si>
  <si>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</si>
  <si>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</si>
  <si>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</si>
  <si>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</si>
  <si>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</si>
  <si>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</si>
  <si>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</si>
  <si>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</si>
  <si>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</si>
  <si>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</si>
  <si>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</si>
  <si>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</si>
  <si>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</si>
  <si>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</si>
  <si>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</si>
  <si>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</si>
  <si>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</si>
  <si>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</si>
  <si>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</si>
  <si>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</si>
  <si>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</si>
  <si>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</si>
  <si>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</si>
  <si>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</si>
  <si>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</si>
  <si>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</si>
  <si>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</si>
  <si>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</si>
  <si>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</si>
  <si>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</si>
  <si>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</si>
  <si>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</si>
  <si>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</si>
  <si>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</si>
  <si>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</si>
  <si>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</si>
  <si>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</si>
  <si>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</si>
  <si>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</si>
  <si>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</si>
  <si>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</si>
  <si>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</si>
  <si>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</si>
  <si>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</si>
  <si>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</si>
  <si>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</si>
  <si>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</si>
  <si>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</si>
  <si>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</si>
  <si>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</si>
  <si>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</si>
  <si>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</si>
  <si>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</si>
  <si>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</si>
  <si>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</si>
  <si>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</si>
  <si>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</si>
  <si>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</si>
  <si>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</si>
  <si>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</si>
  <si>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</si>
  <si>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</si>
  <si>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</si>
  <si>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</si>
  <si>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</si>
  <si>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</si>
  <si>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</si>
  <si>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</si>
  <si>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</si>
  <si>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</si>
  <si>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</si>
  <si>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</si>
  <si>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</si>
  <si>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</si>
  <si>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</si>
  <si>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</si>
  <si>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</si>
  <si>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</si>
  <si>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</si>
  <si>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</si>
  <si>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</si>
  <si>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</si>
  <si>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</si>
  <si>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</si>
  <si>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</si>
  <si>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</si>
  <si>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</si>
  <si>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</si>
  <si>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</si>
  <si>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</si>
  <si>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</si>
  <si>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</si>
  <si>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</si>
  <si>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</si>
  <si>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</si>
  <si>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</si>
  <si>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</si>
  <si>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</si>
  <si>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</si>
  <si>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</si>
  <si>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</si>
  <si>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</si>
  <si>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</si>
  <si>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</si>
  <si>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</si>
  <si>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</si>
  <si>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</si>
  <si>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</si>
  <si>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</si>
  <si>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</si>
  <si>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</si>
  <si>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</si>
  <si>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</si>
  <si>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</si>
  <si>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</si>
  <si>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</si>
  <si>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</si>
  <si>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</si>
  <si>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</si>
  <si>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</si>
  <si>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</si>
  <si>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</si>
  <si>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</si>
  <si>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</si>
  <si>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</si>
  <si>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</si>
  <si>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</si>
  <si>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</si>
  <si>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</si>
  <si>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</si>
  <si>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</si>
  <si>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</si>
  <si>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</si>
  <si>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</si>
  <si>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</si>
  <si>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</si>
  <si>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</si>
  <si>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</si>
  <si>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</si>
  <si>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</si>
  <si>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</si>
  <si>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</si>
  <si>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</si>
  <si>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</si>
  <si>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</si>
  <si>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</si>
  <si>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</si>
  <si>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</si>
  <si>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</si>
  <si>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</si>
  <si>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</si>
  <si>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</si>
  <si>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</si>
  <si>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</si>
  <si>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</si>
  <si>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</si>
  <si>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</si>
  <si>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</si>
  <si>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</si>
  <si>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</si>
  <si>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</si>
  <si>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</si>
  <si>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</si>
  <si>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</si>
  <si>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</si>
  <si>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</si>
  <si>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</si>
  <si>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</si>
  <si>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</si>
  <si>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</si>
  <si>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</si>
  <si>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</si>
  <si>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</si>
  <si>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</si>
  <si>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</si>
  <si>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</si>
  <si>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</si>
  <si>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</si>
  <si>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</si>
  <si>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</si>
  <si>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</si>
  <si>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</si>
  <si>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</si>
  <si>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</si>
  <si>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</si>
  <si>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</si>
  <si>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</si>
  <si>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</si>
  <si>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</si>
  <si>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</si>
  <si>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</si>
  <si>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</si>
  <si>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</si>
  <si>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</si>
  <si>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</si>
  <si>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</si>
  <si>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</si>
  <si>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</si>
  <si>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</si>
  <si>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</si>
  <si>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</si>
  <si>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</si>
  <si>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</si>
  <si>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</si>
  <si>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</si>
  <si>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</si>
  <si>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</si>
  <si>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</si>
  <si>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</si>
  <si>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</si>
  <si>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</si>
  <si>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</si>
  <si>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</si>
  <si>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</si>
  <si>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</si>
  <si>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</si>
  <si>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</si>
  <si>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</si>
  <si>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</si>
  <si>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</si>
  <si>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</si>
  <si>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</si>
  <si>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</si>
  <si>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</si>
  <si>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</si>
  <si>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</si>
  <si>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</si>
  <si>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</si>
  <si>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</si>
  <si>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</si>
  <si>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</si>
  <si>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</si>
  <si>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</si>
  <si>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</si>
  <si>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</si>
  <si>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</si>
  <si>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</si>
  <si>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</si>
  <si>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</si>
  <si>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</si>
  <si>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</si>
  <si>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</si>
  <si>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</si>
  <si>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</si>
  <si>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</si>
  <si>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</si>
  <si>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</si>
  <si>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</si>
  <si>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</si>
  <si>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</si>
  <si>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</si>
  <si>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</si>
  <si>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</si>
  <si>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</si>
  <si>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</si>
  <si>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</si>
  <si>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</si>
  <si>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</si>
  <si>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</si>
  <si>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</si>
  <si>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</si>
  <si>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</si>
  <si>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</si>
  <si>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</si>
  <si>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</si>
  <si>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</si>
  <si>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</si>
  <si>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</si>
  <si>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</si>
  <si>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</si>
  <si>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</si>
  <si>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</si>
  <si>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</si>
  <si>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</si>
  <si>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</si>
  <si>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</si>
  <si>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</si>
  <si>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</si>
  <si>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</si>
  <si>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</si>
  <si>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</si>
  <si>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</si>
  <si>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</si>
  <si>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</si>
  <si>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</si>
  <si>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</si>
  <si>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</si>
  <si>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</si>
  <si>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</si>
  <si>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</si>
  <si>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</si>
  <si>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</si>
  <si>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</si>
  <si>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</si>
  <si>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</si>
  <si>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</si>
  <si>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</si>
  <si>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</si>
  <si>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</si>
  <si>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</si>
  <si>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</si>
  <si>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</si>
  <si>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</si>
  <si>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</si>
  <si>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</si>
  <si>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</si>
  <si>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</si>
  <si>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</si>
  <si>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</si>
  <si>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</si>
  <si>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</si>
  <si>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</si>
  <si>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</si>
  <si>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</si>
  <si>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</si>
  <si>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</si>
  <si>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</si>
  <si>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</si>
  <si>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</si>
  <si>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</si>
  <si>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</si>
  <si>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</si>
  <si>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</si>
  <si>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</si>
  <si>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</si>
  <si>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</si>
  <si>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</si>
  <si>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</si>
  <si>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</si>
  <si>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</si>
  <si>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</si>
  <si>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</si>
  <si>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</si>
  <si>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</si>
  <si>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</si>
  <si>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</si>
  <si>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</si>
  <si>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</si>
  <si>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</si>
  <si>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</si>
  <si>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</si>
  <si>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</si>
  <si>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</si>
  <si>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</si>
  <si>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</si>
  <si>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</si>
  <si>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</si>
  <si>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</si>
  <si>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</si>
  <si>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</si>
  <si>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</si>
  <si>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</si>
  <si>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</si>
  <si>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</si>
  <si>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</si>
  <si>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</si>
  <si>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</si>
  <si>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</si>
  <si>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</si>
  <si>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</si>
  <si>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</si>
  <si>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</si>
  <si>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</si>
  <si>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</si>
  <si>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</si>
  <si>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</si>
  <si>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</si>
  <si>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</si>
  <si>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</si>
  <si>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</si>
  <si>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</si>
  <si>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</si>
  <si>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</si>
  <si>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</si>
  <si>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</si>
  <si>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</si>
  <si>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</si>
  <si>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</si>
  <si>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</si>
  <si>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</si>
  <si>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</si>
  <si>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</si>
  <si>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</si>
  <si>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</si>
  <si>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</si>
  <si>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</si>
  <si>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</si>
  <si>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</si>
  <si>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</si>
  <si>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</si>
  <si>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</si>
  <si>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</si>
  <si>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</si>
  <si>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</si>
  <si>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</si>
  <si>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</si>
  <si>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</si>
  <si>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</si>
  <si>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</si>
  <si>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</si>
  <si>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</si>
  <si>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</si>
  <si>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</si>
  <si>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</si>
  <si>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</si>
  <si>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</si>
  <si>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</si>
  <si>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</si>
  <si>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</si>
  <si>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</si>
  <si>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</si>
  <si>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</si>
  <si>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</si>
  <si>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</si>
  <si>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</si>
  <si>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</si>
  <si>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</si>
  <si>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</si>
  <si>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</si>
  <si>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</si>
  <si>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</si>
  <si>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</si>
  <si>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</si>
  <si>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</si>
  <si>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</si>
  <si>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</si>
  <si>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</si>
  <si>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</si>
  <si>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</si>
  <si>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</si>
  <si>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</si>
  <si>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</si>
  <si>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</si>
  <si>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</si>
  <si>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</si>
  <si>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</si>
  <si>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</si>
  <si>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</si>
  <si>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</si>
  <si>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</si>
  <si>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</si>
  <si>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</si>
  <si>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</si>
  <si>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</si>
  <si>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</si>
  <si>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</si>
  <si>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</si>
  <si>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</si>
  <si>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</si>
  <si>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</si>
  <si>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</si>
  <si>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</si>
  <si>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</si>
  <si>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</si>
  <si>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</si>
  <si>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</si>
  <si>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</si>
  <si>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</si>
  <si>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</si>
  <si>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</si>
  <si>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</si>
  <si>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</si>
  <si>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</si>
  <si>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</si>
  <si>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</si>
  <si>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</si>
  <si>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</si>
  <si>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</si>
  <si>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</si>
  <si>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</si>
  <si>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</si>
  <si>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</si>
  <si>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</si>
  <si>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</si>
  <si>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</si>
  <si>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</si>
  <si>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</si>
  <si>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</si>
  <si>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</si>
  <si>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</si>
  <si>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</si>
  <si>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</si>
  <si>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</si>
  <si>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</si>
  <si>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</si>
  <si>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</si>
  <si>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</si>
  <si>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</si>
  <si>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</si>
  <si>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</si>
  <si>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</si>
  <si>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</si>
  <si>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</si>
  <si>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</si>
  <si>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</si>
  <si>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</si>
  <si>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</si>
  <si>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</si>
  <si>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</si>
  <si>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</si>
  <si>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</si>
  <si>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</si>
  <si>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</si>
  <si>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</si>
  <si>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</si>
  <si>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</si>
  <si>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</si>
  <si>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</si>
  <si>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</si>
  <si>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</si>
  <si>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</si>
  <si>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</si>
  <si>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</si>
  <si>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</si>
  <si>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</si>
  <si>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</si>
  <si>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</si>
  <si>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</si>
  <si>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</si>
  <si>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</si>
  <si>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</si>
  <si>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</si>
  <si>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</si>
  <si>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</si>
  <si>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</si>
  <si>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</si>
  <si>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</si>
  <si>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</si>
  <si>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</si>
  <si>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</si>
  <si>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</si>
  <si>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</si>
  <si>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</si>
  <si>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</si>
  <si>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</si>
  <si>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</si>
  <si>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</si>
  <si>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</si>
  <si>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</si>
  <si>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</si>
  <si>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</si>
  <si>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</si>
  <si>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</si>
  <si>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</si>
  <si>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</si>
  <si>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</si>
  <si>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</si>
  <si>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</si>
  <si>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</si>
  <si>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</si>
  <si>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</si>
  <si>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</si>
  <si>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</si>
  <si>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</si>
  <si>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</si>
  <si>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</si>
  <si>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</si>
  <si>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</si>
  <si>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</si>
  <si>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</si>
  <si>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</si>
  <si>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</si>
  <si>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</si>
  <si>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</si>
  <si>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</si>
  <si>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</si>
  <si>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</si>
  <si>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</si>
  <si>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</si>
  <si>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</si>
  <si>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</si>
  <si>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</si>
  <si>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</si>
  <si>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</si>
  <si>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</si>
  <si>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</si>
  <si>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</si>
  <si>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</si>
  <si>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</si>
  <si>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</si>
  <si>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</si>
  <si>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</si>
  <si>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</si>
  <si>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</si>
  <si>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</si>
  <si>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</si>
  <si>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</si>
  <si>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</si>
  <si>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</si>
  <si>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</si>
  <si>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</si>
  <si>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</si>
  <si>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</si>
  <si>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</si>
  <si>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</si>
  <si>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</si>
  <si>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</si>
  <si>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</si>
  <si>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</si>
  <si>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</si>
  <si>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</si>
  <si>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</si>
  <si>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</si>
  <si>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</si>
  <si>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</si>
  <si>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</si>
  <si>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</si>
  <si>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</si>
  <si>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</si>
  <si>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</si>
  <si>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</si>
  <si>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</si>
  <si>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</si>
  <si>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</si>
  <si>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</si>
  <si>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</si>
  <si>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</si>
  <si>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</si>
  <si>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</si>
  <si>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</si>
  <si>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</si>
  <si>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</si>
  <si>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</si>
  <si>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</si>
  <si>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</si>
  <si>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</si>
  <si>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</si>
  <si>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</si>
  <si>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</si>
  <si>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</si>
  <si>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</si>
  <si>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</si>
  <si>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</si>
  <si>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</si>
  <si>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</si>
  <si>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</si>
  <si>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</si>
  <si>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</si>
  <si>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</si>
  <si>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</si>
  <si>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</si>
  <si>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</si>
  <si>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</si>
  <si>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</si>
  <si>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</si>
  <si>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</si>
  <si>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</si>
  <si>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</si>
  <si>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</si>
  <si>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</si>
  <si>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</si>
  <si>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</si>
  <si>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</si>
  <si>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</si>
  <si>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</si>
  <si>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</si>
  <si>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</si>
  <si>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</si>
  <si>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</si>
  <si>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</si>
  <si>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</si>
  <si>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</si>
  <si>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</si>
  <si>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</si>
  <si>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</si>
  <si>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</si>
  <si>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</si>
  <si>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</si>
  <si>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</si>
  <si>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</si>
  <si>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</si>
  <si>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</si>
  <si>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</si>
  <si>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</si>
  <si>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</si>
  <si>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</si>
  <si>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</si>
  <si>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</si>
  <si>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</si>
  <si>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</si>
  <si>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</si>
  <si>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</si>
  <si>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</si>
  <si>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</si>
  <si>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</si>
  <si>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</si>
  <si>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</si>
  <si>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</si>
  <si>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</si>
  <si>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</si>
  <si>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</si>
  <si>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</si>
  <si>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</si>
  <si>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</si>
  <si>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</si>
  <si>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</si>
  <si>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</si>
  <si>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</si>
  <si>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</si>
  <si>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</si>
  <si>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</si>
  <si>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</si>
  <si>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</si>
  <si>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</si>
  <si>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</si>
  <si>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</si>
  <si>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</si>
  <si>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</si>
  <si>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</si>
  <si>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</si>
  <si>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</si>
  <si>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</si>
  <si>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</si>
  <si>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</si>
  <si>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</si>
  <si>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</si>
  <si>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</si>
  <si>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</si>
  <si>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</si>
  <si>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</si>
  <si>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</si>
  <si>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</si>
  <si>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</si>
  <si>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</si>
  <si>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</si>
  <si>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</si>
  <si>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</si>
  <si>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</si>
  <si>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</si>
  <si>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</si>
  <si>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</si>
  <si>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</si>
  <si>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</si>
  <si>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</si>
  <si>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</si>
  <si>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</si>
  <si>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</si>
  <si>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</si>
  <si>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</si>
  <si>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</si>
  <si>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</si>
  <si>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</si>
  <si>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</si>
  <si>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</si>
  <si>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</si>
  <si>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</si>
  <si>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</si>
  <si>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</si>
  <si>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</si>
  <si>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</si>
  <si>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</si>
  <si>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</si>
  <si>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</si>
  <si>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</si>
  <si>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</si>
  <si>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</si>
  <si>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</si>
  <si>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</si>
  <si>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</si>
  <si>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</si>
  <si>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</si>
  <si>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</si>
  <si>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</si>
  <si>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</si>
  <si>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</si>
  <si>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</si>
  <si>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</si>
  <si>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</si>
  <si>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</si>
  <si>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</si>
  <si>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</si>
  <si>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</si>
  <si>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</si>
  <si>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</si>
  <si>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</si>
  <si>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</si>
  <si>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</si>
  <si>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</si>
  <si>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</si>
  <si>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</si>
  <si>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</si>
  <si>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</si>
  <si>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</si>
  <si>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</si>
  <si>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</si>
  <si>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</si>
  <si>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</si>
  <si>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</si>
  <si>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</si>
  <si>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</si>
  <si>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</si>
  <si>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</si>
  <si>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</si>
  <si>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</si>
  <si>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</si>
  <si>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</si>
  <si>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</si>
  <si>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</si>
  <si>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</si>
  <si>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</si>
  <si>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</si>
  <si>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</si>
  <si>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</si>
  <si>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</si>
  <si>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</si>
  <si>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</si>
  <si>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</si>
  <si>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</si>
  <si>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</si>
  <si>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</si>
  <si>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</si>
  <si>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</si>
  <si>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</si>
  <si>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</si>
  <si>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</si>
  <si>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</si>
  <si>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</si>
  <si>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</si>
  <si>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</si>
  <si>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</si>
  <si>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</si>
  <si>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</si>
  <si>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</si>
  <si>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</si>
  <si>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</si>
  <si>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</si>
  <si>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</si>
  <si>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</si>
  <si>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</si>
  <si>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</si>
  <si>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</si>
  <si>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</si>
  <si>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</si>
  <si>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</si>
  <si>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</si>
  <si>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</si>
  <si>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</si>
  <si>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</si>
  <si>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</si>
  <si>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</si>
  <si>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</si>
  <si>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</si>
  <si>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</si>
  <si>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</si>
  <si>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</si>
  <si>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</si>
  <si>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</si>
  <si>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</si>
  <si>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</si>
  <si>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</si>
  <si>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</si>
  <si>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</si>
  <si>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</si>
  <si>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</si>
  <si>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</si>
  <si>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</si>
  <si>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</si>
  <si>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</si>
  <si>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</si>
  <si>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</si>
  <si>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</si>
  <si>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</si>
  <si>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</si>
  <si>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</si>
  <si>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</si>
  <si>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</si>
  <si>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</si>
  <si>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</si>
  <si>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</si>
  <si>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</si>
  <si>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</si>
  <si>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</si>
  <si>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</si>
  <si>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</si>
  <si>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</si>
  <si>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</si>
  <si>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</si>
  <si>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</si>
  <si>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</si>
  <si>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</si>
  <si>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</si>
  <si>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</si>
  <si>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</si>
  <si>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</si>
  <si>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</si>
  <si>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</si>
  <si>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</si>
  <si>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</si>
  <si>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</si>
  <si>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</si>
  <si>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</si>
  <si>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</si>
  <si>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</si>
  <si>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</si>
  <si>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</si>
  <si>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</si>
  <si>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</si>
  <si>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</si>
  <si>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</si>
  <si>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</si>
  <si>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</si>
  <si>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</si>
  <si>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</si>
  <si>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</si>
  <si>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</si>
  <si>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</si>
  <si>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</si>
  <si>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</si>
  <si>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</si>
  <si>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</si>
  <si>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</si>
  <si>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</si>
  <si>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</si>
  <si>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</si>
  <si>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</si>
  <si>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</si>
  <si>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</si>
  <si>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</si>
  <si>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</si>
  <si>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</si>
  <si>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</si>
  <si>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</si>
  <si>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</si>
  <si>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</si>
  <si>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</si>
  <si>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</si>
  <si>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</si>
  <si>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</si>
  <si>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</si>
  <si>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</si>
  <si>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</si>
  <si>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</si>
  <si>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</si>
  <si>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</si>
  <si>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</si>
  <si>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</si>
  <si>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</si>
  <si>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</si>
  <si>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</si>
  <si>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</si>
  <si>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</si>
  <si>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</si>
  <si>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</si>
  <si>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</si>
  <si>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</si>
  <si>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</si>
  <si>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</si>
  <si>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</si>
  <si>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</si>
  <si>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</si>
  <si>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</si>
  <si>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</si>
  <si>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</si>
  <si>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</si>
  <si>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</si>
  <si>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</si>
  <si>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</si>
  <si>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</si>
  <si>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</si>
  <si>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</si>
  <si>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</si>
  <si>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</si>
  <si>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</si>
  <si>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</si>
  <si>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</si>
  <si>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</si>
  <si>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</si>
  <si>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</si>
  <si>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</si>
  <si>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</si>
  <si>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</si>
  <si>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</si>
  <si>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</si>
  <si>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</si>
  <si>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</si>
  <si>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</si>
  <si>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</si>
  <si>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</si>
  <si>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</si>
  <si>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</si>
  <si>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</si>
  <si>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</si>
  <si>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</si>
  <si>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</si>
  <si>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</si>
  <si>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</si>
  <si>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</si>
  <si>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</si>
  <si>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</si>
  <si>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</si>
  <si>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</si>
  <si>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</si>
  <si>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</si>
  <si>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</si>
  <si>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</si>
  <si>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</si>
  <si>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</si>
  <si>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</si>
  <si>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</si>
  <si>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</si>
  <si>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</si>
  <si>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</si>
  <si>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</si>
  <si>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</si>
  <si>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</si>
  <si>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</si>
  <si>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</si>
  <si>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</si>
  <si>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</si>
  <si>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</si>
  <si>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</si>
  <si>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</si>
  <si>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</si>
  <si>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</si>
  <si>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</si>
  <si>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</si>
  <si>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</si>
  <si>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</si>
  <si>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</si>
  <si>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</si>
  <si>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</si>
  <si>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</si>
  <si>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</si>
  <si>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</si>
  <si>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</si>
  <si>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</si>
  <si>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</si>
  <si>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</si>
  <si>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</si>
  <si>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</si>
  <si>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</si>
  <si>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</si>
  <si>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</si>
  <si>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</si>
  <si>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</si>
  <si>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</si>
  <si>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</si>
  <si>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</si>
  <si>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</si>
  <si>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</si>
  <si>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</si>
  <si>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</si>
  <si>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</si>
  <si>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</si>
  <si>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</si>
  <si>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</si>
  <si>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</si>
  <si>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</si>
  <si>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</si>
  <si>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</si>
  <si>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</si>
  <si>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</si>
  <si>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</si>
  <si>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</si>
  <si>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</si>
  <si>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</si>
  <si>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</si>
  <si>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</si>
  <si>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</si>
  <si>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</si>
  <si>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</si>
  <si>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</si>
  <si>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</si>
  <si>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</si>
  <si>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</si>
  <si>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</si>
  <si>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</si>
  <si>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</si>
  <si>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</si>
  <si>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</si>
  <si>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</si>
  <si>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</si>
  <si>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</si>
  <si>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</si>
  <si>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</si>
  <si>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</si>
  <si>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</si>
  <si>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</si>
  <si>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</si>
  <si>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</si>
  <si>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</si>
  <si>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</si>
  <si>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</si>
  <si>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</si>
  <si>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</si>
  <si>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</si>
  <si>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</si>
  <si>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</si>
  <si>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</si>
  <si>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</si>
  <si>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</si>
  <si>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</si>
  <si>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</si>
  <si>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</si>
  <si>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</si>
  <si>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</si>
  <si>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</si>
  <si>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</si>
  <si>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</si>
  <si>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</si>
  <si>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</si>
  <si>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</si>
  <si>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</si>
  <si>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</si>
  <si>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</si>
  <si>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</si>
  <si>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</si>
  <si>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</si>
  <si>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</si>
  <si>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</si>
  <si>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</si>
  <si>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</si>
  <si>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</si>
  <si>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</si>
  <si>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</si>
  <si>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</si>
  <si>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</si>
  <si>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</si>
  <si>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</si>
  <si>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</si>
  <si>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</si>
  <si>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</si>
  <si>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</si>
  <si>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</si>
  <si>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</si>
  <si>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</si>
  <si>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</si>
  <si>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</si>
  <si>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</si>
  <si>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</si>
  <si>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</si>
  <si>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</si>
  <si>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</si>
  <si>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</si>
  <si>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</si>
  <si>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</si>
  <si>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</si>
  <si>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</si>
  <si>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</si>
  <si>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</si>
  <si>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</si>
  <si>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</si>
  <si>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</si>
  <si>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</si>
  <si>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</si>
  <si>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</si>
  <si>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</si>
  <si>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</si>
  <si>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</si>
  <si>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</si>
  <si>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</si>
  <si>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</si>
  <si>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</si>
  <si>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</si>
  <si>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</si>
  <si>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</si>
  <si>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</si>
  <si>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</si>
  <si>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</si>
  <si>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</si>
  <si>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</si>
  <si>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</si>
  <si>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</si>
  <si>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</si>
  <si>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</si>
  <si>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</si>
  <si>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</si>
  <si>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</si>
  <si>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</si>
  <si>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</si>
  <si>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</si>
  <si>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</si>
  <si>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</si>
  <si>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</si>
  <si>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</si>
  <si>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</si>
  <si>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</si>
  <si>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</si>
  <si>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</si>
  <si>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</si>
  <si>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</si>
  <si>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</si>
  <si>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</si>
  <si>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</si>
  <si>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</si>
  <si>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</si>
  <si>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</si>
  <si>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</si>
  <si>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</si>
  <si>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</si>
  <si>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</si>
  <si>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</si>
  <si>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</si>
  <si>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</si>
  <si>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</si>
  <si>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</si>
  <si>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</si>
  <si>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</si>
  <si>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</si>
  <si>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</si>
  <si>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</si>
  <si>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</si>
  <si>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</si>
  <si>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</si>
  <si>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</si>
  <si>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</si>
  <si>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</si>
  <si>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</si>
  <si>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</si>
  <si>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</si>
  <si>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</si>
  <si>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</si>
  <si>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</si>
  <si>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</si>
  <si>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</si>
  <si>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</si>
  <si>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</si>
  <si>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</si>
  <si>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</si>
  <si>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</si>
  <si>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</si>
  <si>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</si>
  <si>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</si>
  <si>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</si>
  <si>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</si>
  <si>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</si>
  <si>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</si>
  <si>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</si>
  <si>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</si>
  <si>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</si>
  <si>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</si>
  <si>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</si>
  <si>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</si>
  <si>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</si>
  <si>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</si>
  <si>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</si>
  <si>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</si>
  <si>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</si>
  <si>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</si>
  <si>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</si>
  <si>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</si>
  <si>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</si>
  <si>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</si>
  <si>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</si>
  <si>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</si>
  <si>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</si>
  <si>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</si>
  <si>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</si>
  <si>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</si>
  <si>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</si>
  <si>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</si>
  <si>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</si>
  <si>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</si>
  <si>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</si>
  <si>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</si>
  <si>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</si>
  <si>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</si>
  <si>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</si>
  <si>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</si>
  <si>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</si>
  <si>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</si>
  <si>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</si>
  <si>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</si>
  <si>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</si>
  <si>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</si>
  <si>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</si>
  <si>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</si>
  <si>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</si>
  <si>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</si>
  <si>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</si>
  <si>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</si>
  <si>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</si>
  <si>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</si>
  <si>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</si>
  <si>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</si>
  <si>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</si>
  <si>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</si>
  <si>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</si>
  <si>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</si>
  <si>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</si>
  <si>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</si>
  <si>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</si>
  <si>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</si>
  <si>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</si>
  <si>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</si>
  <si>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</si>
  <si>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</si>
  <si>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</si>
  <si>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</si>
  <si>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</si>
  <si>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</si>
  <si>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</si>
  <si>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</si>
  <si>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</si>
  <si>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</si>
  <si>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</si>
  <si>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</si>
  <si>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</si>
  <si>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</si>
  <si>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</si>
  <si>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</si>
  <si>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</si>
  <si>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</si>
  <si>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</si>
  <si>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</si>
  <si>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</si>
  <si>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</si>
  <si>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</si>
  <si>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</si>
  <si>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</si>
  <si>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</si>
  <si>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</si>
  <si>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</si>
  <si>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</si>
  <si>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</si>
  <si>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</si>
  <si>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</si>
  <si>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</si>
  <si>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</si>
  <si>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</si>
  <si>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</si>
  <si>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</si>
  <si>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</si>
  <si>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</si>
  <si>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</si>
  <si>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</si>
  <si>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</si>
  <si>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</si>
  <si>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</si>
  <si>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</si>
  <si>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</si>
  <si>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</si>
  <si>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</si>
  <si>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</si>
  <si>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</si>
  <si>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</si>
  <si>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</si>
  <si>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</si>
  <si>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</si>
  <si>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</si>
  <si>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</si>
  <si>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</si>
  <si>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</si>
  <si>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</si>
  <si>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</si>
  <si>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</si>
  <si>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</si>
  <si>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</si>
  <si>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</si>
  <si>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</si>
  <si>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</si>
  <si>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</si>
  <si>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</si>
  <si>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</si>
  <si>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</si>
  <si>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</si>
  <si>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</si>
  <si>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</si>
  <si>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</si>
  <si>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</si>
  <si>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</si>
  <si>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</si>
  <si>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</si>
  <si>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</si>
  <si>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</si>
  <si>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</si>
  <si>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</si>
  <si>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</si>
  <si>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</si>
  <si>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</si>
  <si>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</si>
  <si>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</si>
  <si>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</si>
  <si>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</si>
  <si>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</si>
  <si>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</si>
  <si>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</si>
  <si>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</si>
  <si>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</si>
  <si>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</si>
  <si>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</si>
  <si>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</si>
  <si>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</si>
  <si>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</si>
  <si>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</si>
  <si>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</si>
  <si>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</si>
  <si>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</si>
  <si>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</si>
  <si>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</si>
  <si>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</si>
  <si>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</si>
  <si>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</si>
  <si>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</si>
  <si>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</si>
  <si>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</si>
  <si>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</si>
  <si>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</si>
  <si>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</si>
  <si>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</si>
  <si>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</si>
  <si>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</si>
  <si>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</si>
  <si>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</si>
  <si>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</si>
  <si>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</si>
  <si>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</si>
  <si>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</si>
  <si>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</si>
  <si>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</si>
  <si>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</si>
  <si>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</si>
  <si>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</si>
  <si>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</si>
  <si>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</si>
  <si>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</si>
  <si>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</si>
  <si>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</si>
  <si>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</si>
  <si>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</si>
  <si>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</si>
  <si>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</si>
  <si>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</si>
  <si>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</si>
  <si>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</si>
  <si>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</si>
  <si>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</si>
  <si>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</si>
  <si>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</si>
  <si>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</si>
  <si>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</si>
  <si>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</si>
  <si>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</si>
  <si>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</si>
  <si>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</si>
  <si>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</si>
  <si>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</si>
  <si>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</si>
  <si>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</si>
  <si>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</si>
  <si>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</si>
  <si>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</si>
  <si>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</si>
  <si>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</si>
  <si>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</si>
  <si>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</si>
  <si>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</si>
  <si>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</si>
  <si>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</si>
  <si>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</si>
  <si>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</si>
  <si>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</si>
  <si>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</si>
  <si>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</si>
  <si>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</si>
  <si>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</si>
  <si>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</si>
  <si>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</si>
  <si>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</si>
  <si>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</si>
  <si>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</si>
  <si>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</si>
  <si>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</si>
  <si>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</si>
  <si>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</si>
  <si>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</si>
  <si>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</si>
  <si>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</si>
  <si>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</si>
  <si>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</si>
  <si>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</si>
  <si>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</si>
  <si>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</si>
  <si>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</si>
  <si>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</si>
  <si>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</si>
  <si>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</si>
  <si>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</si>
  <si>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</si>
  <si>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</si>
  <si>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</si>
  <si>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</si>
  <si>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</si>
  <si>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</si>
  <si>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</si>
  <si>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</si>
  <si>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</si>
  <si>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</si>
  <si>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</si>
  <si>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</si>
  <si>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</si>
  <si>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</si>
  <si>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</si>
  <si>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</si>
  <si>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</si>
  <si>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</si>
  <si>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</si>
  <si>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</si>
  <si>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</si>
  <si>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</si>
  <si>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</si>
  <si>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</si>
  <si>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</si>
  <si>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</si>
  <si>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</si>
  <si>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</si>
  <si>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</si>
  <si>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</si>
  <si>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</si>
  <si>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</si>
  <si>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</si>
  <si>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</si>
  <si>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</si>
  <si>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</si>
  <si>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</si>
  <si>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</si>
  <si>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</si>
  <si>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</si>
  <si>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</si>
  <si>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</si>
  <si>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</si>
  <si>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</si>
  <si>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</si>
  <si>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</si>
  <si>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</si>
  <si>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</si>
  <si>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</si>
  <si>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</si>
  <si>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</si>
  <si>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</si>
  <si>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</si>
  <si>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</si>
  <si>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</si>
  <si>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</si>
  <si>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</si>
  <si>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</si>
  <si>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</si>
  <si>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</si>
  <si>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</si>
  <si>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</si>
  <si>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</si>
  <si>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</si>
  <si>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</si>
  <si>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</si>
  <si>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</si>
  <si>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</si>
  <si>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</si>
  <si>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</si>
  <si>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</si>
  <si>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</si>
  <si>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</si>
  <si>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</si>
  <si>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</si>
  <si>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</si>
  <si>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</si>
  <si>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</si>
  <si>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</si>
  <si>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</si>
  <si>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</si>
  <si>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</si>
  <si>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</si>
  <si>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</si>
  <si>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</si>
  <si>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</si>
  <si>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</si>
  <si>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</si>
  <si>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</si>
  <si>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</si>
  <si>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</si>
  <si>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</si>
  <si>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</si>
  <si>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</si>
  <si>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</si>
  <si>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</si>
  <si>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</si>
  <si>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</si>
  <si>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</si>
  <si>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</si>
  <si>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</si>
  <si>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</si>
  <si>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</si>
  <si>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</si>
  <si>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</si>
  <si>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</si>
  <si>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</si>
  <si>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</si>
  <si>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</si>
  <si>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</si>
  <si>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</si>
  <si>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</si>
  <si>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</si>
  <si>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</si>
  <si>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</si>
  <si>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</si>
  <si>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</si>
  <si>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</si>
  <si>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</si>
  <si>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</si>
  <si>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</si>
  <si>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</si>
  <si>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</si>
  <si>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</si>
  <si>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</si>
  <si>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</si>
  <si>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</si>
  <si>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</si>
  <si>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</si>
  <si>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</si>
  <si>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</si>
  <si>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</si>
  <si>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</si>
  <si>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</si>
  <si>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</si>
  <si>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</si>
  <si>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</si>
  <si>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</si>
  <si>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</si>
  <si>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</si>
  <si>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</si>
  <si>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</si>
  <si>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</si>
  <si>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</si>
  <si>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</si>
  <si>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</si>
  <si>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</si>
  <si>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</si>
  <si>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</si>
  <si>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</si>
  <si>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</si>
  <si>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</si>
  <si>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</si>
  <si>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</si>
  <si>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</si>
  <si>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</si>
  <si>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</si>
  <si>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</si>
  <si>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</si>
  <si>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</si>
  <si>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</si>
  <si>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</si>
  <si>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</si>
  <si>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</si>
  <si>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</si>
  <si>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</si>
  <si>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</si>
  <si>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</si>
  <si>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</si>
  <si>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</si>
  <si>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</si>
  <si>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</si>
  <si>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</si>
  <si>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</si>
  <si>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</si>
  <si>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</si>
  <si>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</si>
  <si>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</si>
  <si>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</si>
  <si>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</si>
  <si>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</si>
  <si>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</si>
  <si>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</si>
  <si>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</si>
  <si>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</si>
  <si>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</si>
  <si>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</si>
  <si>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</si>
  <si>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</si>
  <si>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</si>
  <si>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</si>
  <si>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</si>
  <si>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</si>
  <si>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</si>
  <si>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</si>
  <si>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</si>
  <si>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</si>
  <si>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</si>
  <si>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</si>
  <si>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</si>
  <si>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</si>
  <si>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</si>
  <si>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</si>
  <si>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</si>
  <si>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</si>
  <si>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</si>
  <si>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</si>
  <si>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</si>
  <si>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</si>
  <si>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</si>
  <si>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</si>
  <si>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</si>
  <si>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</si>
  <si>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</si>
  <si>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</si>
  <si>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</si>
  <si>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</si>
  <si>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</si>
  <si>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</si>
  <si>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</si>
  <si>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</si>
  <si>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</si>
  <si>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</si>
  <si>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</si>
  <si>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</si>
  <si>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</si>
  <si>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</si>
  <si>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</si>
  <si>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</si>
  <si>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</si>
  <si>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</si>
  <si>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</si>
  <si>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</si>
  <si>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</si>
  <si>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</si>
  <si>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</si>
  <si>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</si>
  <si>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</si>
  <si>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</si>
  <si>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</si>
  <si>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</si>
  <si>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</si>
  <si>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</si>
  <si>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</si>
  <si>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</si>
  <si>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</si>
  <si>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</si>
  <si>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</si>
  <si>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</si>
  <si>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</si>
  <si>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</si>
  <si>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</si>
  <si>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</si>
  <si>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</si>
  <si>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</si>
  <si>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</si>
  <si>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</si>
  <si>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</si>
  <si>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</si>
  <si>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</si>
  <si>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</si>
  <si>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</si>
  <si>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</si>
  <si>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</si>
  <si>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</si>
  <si>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</si>
  <si>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</si>
  <si>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</si>
  <si>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</si>
  <si>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</si>
  <si>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</si>
  <si>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</si>
  <si>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</si>
  <si>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</si>
  <si>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</si>
  <si>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</si>
  <si>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</si>
  <si>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</si>
  <si>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</si>
  <si>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</si>
  <si>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</si>
  <si>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</si>
  <si>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</si>
  <si>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</si>
  <si>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</si>
  <si>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</si>
  <si>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</si>
  <si>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</si>
  <si>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</si>
  <si>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</si>
  <si>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</si>
  <si>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</si>
  <si>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</si>
  <si>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</si>
  <si>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</si>
  <si>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</si>
  <si>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</si>
  <si>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</si>
  <si>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</si>
  <si>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</si>
  <si>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</si>
  <si>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</si>
  <si>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</si>
  <si>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</si>
  <si>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</si>
  <si>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</si>
  <si>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</si>
  <si>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</si>
  <si>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</si>
  <si>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</si>
  <si>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</si>
  <si>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</si>
  <si>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</si>
  <si>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</si>
  <si>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</si>
  <si>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</si>
  <si>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</si>
  <si>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</si>
  <si>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</si>
  <si>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</si>
  <si>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</si>
  <si>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</si>
  <si>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</si>
  <si>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</si>
  <si>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</si>
  <si>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</si>
  <si>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</si>
  <si>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</si>
  <si>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</si>
  <si>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</si>
  <si>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</si>
  <si>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</si>
  <si>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</si>
  <si>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</si>
  <si>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</si>
  <si>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</si>
  <si>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</si>
  <si>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</si>
  <si>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</si>
  <si>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</si>
  <si>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</si>
  <si>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</si>
  <si>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</si>
  <si>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</si>
  <si>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</si>
  <si>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</si>
  <si>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</si>
  <si>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</si>
  <si>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</si>
  <si>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</si>
  <si>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</si>
  <si>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</si>
  <si>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</si>
  <si>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</si>
  <si>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</si>
  <si>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</si>
  <si>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</si>
  <si>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</si>
  <si>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</si>
  <si>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</si>
  <si>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</si>
  <si>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</si>
  <si>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</si>
  <si>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</si>
  <si>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</si>
  <si>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</si>
  <si>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</si>
  <si>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</si>
  <si>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</si>
  <si>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</si>
  <si>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</si>
  <si>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</si>
  <si>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</si>
  <si>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</si>
  <si>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</si>
  <si>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</si>
  <si>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</si>
  <si>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</si>
  <si>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</si>
  <si>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</si>
  <si>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</si>
  <si>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</si>
  <si>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</si>
  <si>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</si>
  <si>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</si>
  <si>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</si>
  <si>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</si>
  <si>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</si>
  <si>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</si>
  <si>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</si>
  <si>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</si>
  <si>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</si>
  <si>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</si>
  <si>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</si>
  <si>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</si>
  <si>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</si>
  <si>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</si>
  <si>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</si>
  <si>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</si>
  <si>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</si>
  <si>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</si>
  <si>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</si>
  <si>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</si>
  <si>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</si>
  <si>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</si>
  <si>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</si>
  <si>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</si>
  <si>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</si>
  <si>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</si>
  <si>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</si>
  <si>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</si>
  <si>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</si>
  <si>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</si>
  <si>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</si>
  <si>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</si>
  <si>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</si>
  <si>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</si>
  <si>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</si>
  <si>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</si>
  <si>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</si>
  <si>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</si>
  <si>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</si>
  <si>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</si>
  <si>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</si>
  <si>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</si>
  <si>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</si>
  <si>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</si>
  <si>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</si>
  <si>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</si>
  <si>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</si>
  <si>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</si>
  <si>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</si>
  <si>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</si>
  <si>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</si>
  <si>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</si>
  <si>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</si>
  <si>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</si>
  <si>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</si>
  <si>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</si>
  <si>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</si>
  <si>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</si>
  <si>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</si>
  <si>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</si>
  <si>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</si>
  <si>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</si>
  <si>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</si>
  <si>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</si>
  <si>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</si>
  <si>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</si>
  <si>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</si>
  <si>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</si>
  <si>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</si>
  <si>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</si>
  <si>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</si>
  <si>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</si>
  <si>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</si>
  <si>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</si>
  <si>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</si>
  <si>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</si>
  <si>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</si>
  <si>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</si>
  <si>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</si>
  <si>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</si>
  <si>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</si>
  <si>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</si>
  <si>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</si>
  <si>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</si>
  <si>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</si>
  <si>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</si>
  <si>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</si>
  <si>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</si>
  <si>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</si>
  <si>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</si>
  <si>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</si>
  <si>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</si>
  <si>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</si>
  <si>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</si>
  <si>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</si>
  <si>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</si>
  <si>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</si>
  <si>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</si>
  <si>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</si>
  <si>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</si>
  <si>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</si>
  <si>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</si>
  <si>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</si>
  <si>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</si>
  <si>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</si>
  <si>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</si>
  <si>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</si>
  <si>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</si>
  <si>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</si>
  <si>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</si>
  <si>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</si>
  <si>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</si>
  <si>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</si>
  <si>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</si>
  <si>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</si>
  <si>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</si>
  <si>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</si>
  <si>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</si>
  <si>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</si>
  <si>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</si>
  <si>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</si>
  <si>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</si>
  <si>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</si>
  <si>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</si>
  <si>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</si>
  <si>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</si>
  <si>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</si>
  <si>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</si>
  <si>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</si>
  <si>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</si>
  <si>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</si>
  <si>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</si>
  <si>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</si>
  <si>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</si>
  <si>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</si>
  <si>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</si>
  <si>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</si>
  <si>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</si>
  <si>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</si>
  <si>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</si>
  <si>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</si>
  <si>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</si>
  <si>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</si>
  <si>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</si>
  <si>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</si>
  <si>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</si>
  <si>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</si>
  <si>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</si>
  <si>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</si>
  <si>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</si>
  <si>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</si>
  <si>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</si>
  <si>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</si>
  <si>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</si>
  <si>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</si>
  <si>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</si>
  <si>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</si>
  <si>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</si>
  <si>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</si>
  <si>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</si>
  <si>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</si>
  <si>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</si>
  <si>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</si>
  <si>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</si>
  <si>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</si>
  <si>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</si>
  <si>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</si>
  <si>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</si>
  <si>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</si>
  <si>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</si>
  <si>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</si>
  <si>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</si>
  <si>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</si>
  <si>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</si>
  <si>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</si>
  <si>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</si>
  <si>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</si>
  <si>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</si>
  <si>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</si>
  <si>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</si>
  <si>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</si>
  <si>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</si>
  <si>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</si>
  <si>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</si>
  <si>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</si>
  <si>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</si>
  <si>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</si>
  <si>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</si>
  <si>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</si>
  <si>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</si>
  <si>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</si>
  <si>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</si>
  <si>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</si>
  <si>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</si>
  <si>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</si>
  <si>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</si>
  <si>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</si>
  <si>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</si>
  <si>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</si>
  <si>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</si>
  <si>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</si>
  <si>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</si>
  <si>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</si>
  <si>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</si>
  <si>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</si>
  <si>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</si>
  <si>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</si>
  <si>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</si>
  <si>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</si>
  <si>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</si>
  <si>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</si>
  <si>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</si>
  <si>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</si>
  <si>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</si>
  <si>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</si>
  <si>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</si>
  <si>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</si>
  <si>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</si>
  <si>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</si>
  <si>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</si>
  <si>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</si>
  <si>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</si>
  <si>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</si>
  <si>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</si>
  <si>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</si>
  <si>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</si>
  <si>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</si>
  <si>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</si>
  <si>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</si>
  <si>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</si>
  <si>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</si>
  <si>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</si>
  <si>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</si>
  <si>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</si>
  <si>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</si>
  <si>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</si>
  <si>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</si>
  <si>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</si>
  <si>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</si>
  <si>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</si>
  <si>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</si>
  <si>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</si>
  <si>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</si>
  <si>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</si>
  <si>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</si>
  <si>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</si>
  <si>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</si>
  <si>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</si>
  <si>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</si>
  <si>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</si>
  <si>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</si>
  <si>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</si>
  <si>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</si>
  <si>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</si>
  <si>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</si>
  <si>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</si>
  <si>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</si>
  <si>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</si>
  <si>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</si>
  <si>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</si>
  <si>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</si>
  <si>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</si>
  <si>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</si>
  <si>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</si>
  <si>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</si>
  <si>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</si>
  <si>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</si>
  <si>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</si>
  <si>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</si>
  <si>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</si>
  <si>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</si>
  <si>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</si>
  <si>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</si>
  <si>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</si>
  <si>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</si>
  <si>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</si>
  <si>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</si>
  <si>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</si>
  <si>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</si>
  <si>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</si>
  <si>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</si>
  <si>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</si>
  <si>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</si>
  <si>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</si>
  <si>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</si>
  <si>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</si>
  <si>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</si>
  <si>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</si>
  <si>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</si>
  <si>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</si>
  <si>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</si>
  <si>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</si>
  <si>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</si>
  <si>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</si>
  <si>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</si>
  <si>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</si>
  <si>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</si>
  <si>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</si>
  <si>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</si>
  <si>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</si>
  <si>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</si>
  <si>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</si>
  <si>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</si>
  <si>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</si>
  <si>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</si>
  <si>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</si>
  <si>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</si>
  <si>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</si>
  <si>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</si>
  <si>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</si>
  <si>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</si>
  <si>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</si>
  <si>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</si>
  <si>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</si>
  <si>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</si>
  <si>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</si>
  <si>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</si>
  <si>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</si>
  <si>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</si>
  <si>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</si>
  <si>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</si>
  <si>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</si>
  <si>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</si>
  <si>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</si>
  <si>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</si>
  <si>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</si>
  <si>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</si>
  <si>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</si>
  <si>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</si>
  <si>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</si>
  <si>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</si>
  <si>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</si>
  <si>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</si>
  <si>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</si>
  <si>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</si>
  <si>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</si>
  <si>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</si>
  <si>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</si>
  <si>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</si>
  <si>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</si>
  <si>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</si>
  <si>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</si>
  <si>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</si>
  <si>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</si>
  <si>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</si>
  <si>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</si>
  <si>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</si>
  <si>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</si>
  <si>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</si>
  <si>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</si>
  <si>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</si>
  <si>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</si>
  <si>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</si>
  <si>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</si>
  <si>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</si>
  <si>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</si>
  <si>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</si>
  <si>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</si>
  <si>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</si>
  <si>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</si>
  <si>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</si>
  <si>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</si>
  <si>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</si>
  <si>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</si>
  <si>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</si>
  <si>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</si>
  <si>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</si>
  <si>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</si>
  <si>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</si>
  <si>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</si>
  <si>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</si>
  <si>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</si>
  <si>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</si>
  <si>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</si>
  <si>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</si>
  <si>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</si>
  <si>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</si>
  <si>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</si>
  <si>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</si>
  <si>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</si>
  <si>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</si>
  <si>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</si>
  <si>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</si>
  <si>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</si>
  <si>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</si>
  <si>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</si>
  <si>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</si>
  <si>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</si>
  <si>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</si>
  <si>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</si>
  <si>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</si>
  <si>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</si>
  <si>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</si>
  <si>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</si>
  <si>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</si>
  <si>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</si>
  <si>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</si>
  <si>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</si>
  <si>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</si>
  <si>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</si>
  <si>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</si>
  <si>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</si>
  <si>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</si>
  <si>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</si>
  <si>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</si>
  <si>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</si>
  <si>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</si>
  <si>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</si>
  <si>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</si>
  <si>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</si>
  <si>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</si>
  <si>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</si>
  <si>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</si>
  <si>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</si>
  <si>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</si>
  <si>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</si>
  <si>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</si>
  <si>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</si>
  <si>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</si>
  <si>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</si>
  <si>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</si>
  <si>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</si>
  <si>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</si>
  <si>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</si>
  <si>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</si>
  <si>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</si>
  <si>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</si>
  <si>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</si>
  <si>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</si>
  <si>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</si>
  <si>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</si>
  <si>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</si>
  <si>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</si>
  <si>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</si>
  <si>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</si>
  <si>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</si>
  <si>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</si>
  <si>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</si>
  <si>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</si>
  <si>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</si>
  <si>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</si>
  <si>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</si>
  <si>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</si>
  <si>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</si>
  <si>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</si>
  <si>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</si>
  <si>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</si>
  <si>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</si>
  <si>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</si>
  <si>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</si>
  <si>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</si>
  <si>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</si>
  <si>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</si>
  <si>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</si>
  <si>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</si>
  <si>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</si>
  <si>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</si>
  <si>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</si>
  <si>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</si>
  <si>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</si>
  <si>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</si>
  <si>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</si>
  <si>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</si>
  <si>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</si>
  <si>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</si>
  <si>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</si>
  <si>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</si>
  <si>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</si>
  <si>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</si>
  <si>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</si>
  <si>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</si>
  <si>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</si>
  <si>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</si>
  <si>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</si>
  <si>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</si>
  <si>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</si>
  <si>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</si>
  <si>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</si>
  <si>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</si>
  <si>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</si>
  <si>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</si>
  <si>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</si>
  <si>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</si>
  <si>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</si>
  <si>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</si>
  <si>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</si>
  <si>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</si>
  <si>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</si>
  <si>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</si>
  <si>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</si>
  <si>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</si>
  <si>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</si>
  <si>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</si>
  <si>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</si>
  <si>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</si>
  <si>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</si>
  <si>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</si>
  <si>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</si>
  <si>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</si>
  <si>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</si>
  <si>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</si>
  <si>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</si>
  <si>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</si>
  <si>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</si>
  <si>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</si>
  <si>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</si>
  <si>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</si>
  <si>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</si>
  <si>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</si>
  <si>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</si>
  <si>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</si>
  <si>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</si>
  <si>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</si>
  <si>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</si>
  <si>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</si>
  <si>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</si>
  <si>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</si>
  <si>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</si>
  <si>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</si>
  <si>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</si>
  <si>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</si>
  <si>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</si>
  <si>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</si>
  <si>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</si>
  <si>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</si>
  <si>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</si>
  <si>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</si>
  <si>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</si>
  <si>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</si>
  <si>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</si>
  <si>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</si>
  <si>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</si>
  <si>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</si>
  <si>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</si>
  <si>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</si>
  <si>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</si>
  <si>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</si>
  <si>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</si>
  <si>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</si>
  <si>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</si>
  <si>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</si>
  <si>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</si>
  <si>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</si>
  <si>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</si>
  <si>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</si>
  <si>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</si>
  <si>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</si>
  <si>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</si>
  <si>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</si>
  <si>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</si>
  <si>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</si>
  <si>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</si>
  <si>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</si>
  <si>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</si>
  <si>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</si>
  <si>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</si>
  <si>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</si>
  <si>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</si>
  <si>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</si>
  <si>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</si>
  <si>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</si>
  <si>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</si>
  <si>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</si>
  <si>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</si>
  <si>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</si>
  <si>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</si>
  <si>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</si>
  <si>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</si>
  <si>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</si>
  <si>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</si>
  <si>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</si>
  <si>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</si>
  <si>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</si>
  <si>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</si>
  <si>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</si>
  <si>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</si>
  <si>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</si>
  <si>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</si>
  <si>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</si>
  <si>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</si>
  <si>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</si>
  <si>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</si>
  <si>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</si>
  <si>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</si>
  <si>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</si>
  <si>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</si>
  <si>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</si>
  <si>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</si>
  <si>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</si>
  <si>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</si>
  <si>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</si>
  <si>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</si>
  <si>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</si>
  <si>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</si>
  <si>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</si>
  <si>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</si>
  <si>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</si>
  <si>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</si>
  <si>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</si>
  <si>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</si>
  <si>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</si>
  <si>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</si>
  <si>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</si>
  <si>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</si>
  <si>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</si>
  <si>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</si>
  <si>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</si>
  <si>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</si>
  <si>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</si>
  <si>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</si>
  <si>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</si>
  <si>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</si>
  <si>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</si>
  <si>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</si>
  <si>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</si>
  <si>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</si>
  <si>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</si>
  <si>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</si>
  <si>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</si>
  <si>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</si>
  <si>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</si>
  <si>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</si>
  <si>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</si>
  <si>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</si>
  <si>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</si>
  <si>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</si>
  <si>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</si>
  <si>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</si>
  <si>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</si>
  <si>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</si>
  <si>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</si>
  <si>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</si>
  <si>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</si>
  <si>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</si>
  <si>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</si>
  <si>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</si>
  <si>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</si>
  <si>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</si>
  <si>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</si>
  <si>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</si>
  <si>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</si>
  <si>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</si>
  <si>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</si>
  <si>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</si>
  <si>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</si>
  <si>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</si>
  <si>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</si>
  <si>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</si>
  <si>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</si>
  <si>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</si>
  <si>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</si>
  <si>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</si>
  <si>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</si>
  <si>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</si>
  <si>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</si>
  <si>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</si>
  <si>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</si>
  <si>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</si>
  <si>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</si>
  <si>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</si>
  <si>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</si>
  <si>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</si>
  <si>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</si>
  <si>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</si>
  <si>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</si>
  <si>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</si>
  <si>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</si>
  <si>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</si>
  <si>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</si>
  <si>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</si>
  <si>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</si>
  <si>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</si>
  <si>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</si>
  <si>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</si>
  <si>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</si>
  <si>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</si>
  <si>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</si>
  <si>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</si>
  <si>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</si>
  <si>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</si>
  <si>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</si>
  <si>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</si>
  <si>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</si>
  <si>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</si>
  <si>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</si>
  <si>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</si>
  <si>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</si>
  <si>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</si>
  <si>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</si>
  <si>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</si>
  <si>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</si>
  <si>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</si>
  <si>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</si>
  <si>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</si>
  <si>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</si>
  <si>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</si>
  <si>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</si>
  <si>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</si>
  <si>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</si>
  <si>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</si>
  <si>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</si>
  <si>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</si>
  <si>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</si>
  <si>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</si>
  <si>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</si>
  <si>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</si>
  <si>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</si>
  <si>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</si>
  <si>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</si>
  <si>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</si>
  <si>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</si>
  <si>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</si>
  <si>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</si>
  <si>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</si>
  <si>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</si>
  <si>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</si>
  <si>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</si>
  <si>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</si>
  <si>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</si>
  <si>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</si>
  <si>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</si>
  <si>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</si>
  <si>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</si>
  <si>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</si>
  <si>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</si>
  <si>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</si>
  <si>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</si>
  <si>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</si>
  <si>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</si>
  <si>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</si>
  <si>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</si>
  <si>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</si>
  <si>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</si>
  <si>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</si>
  <si>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</si>
  <si>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</si>
  <si>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</si>
  <si>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</si>
  <si>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</si>
  <si>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</si>
  <si>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</si>
  <si>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</si>
  <si>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</si>
  <si>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</si>
  <si>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</si>
  <si>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</si>
  <si>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</si>
  <si>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</si>
  <si>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</si>
  <si>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</si>
  <si>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</si>
  <si>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</si>
  <si>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</si>
  <si>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</si>
  <si>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</si>
  <si>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</si>
  <si>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</si>
  <si>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</si>
  <si>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</si>
  <si>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</si>
  <si>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</si>
  <si>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</si>
  <si>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</si>
  <si>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</si>
  <si>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</si>
  <si>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</si>
  <si>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</si>
  <si>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</si>
  <si>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</si>
  <si>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</si>
  <si>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</si>
  <si>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</si>
  <si>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</si>
  <si>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</si>
  <si>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</si>
  <si>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</si>
  <si>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</si>
  <si>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</si>
  <si>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</si>
  <si>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</si>
  <si>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</si>
  <si>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</si>
  <si>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</si>
  <si>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</si>
  <si>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</si>
  <si>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</si>
  <si>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</si>
  <si>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</si>
  <si>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</si>
  <si>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</si>
  <si>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</si>
  <si>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</si>
  <si>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</si>
  <si>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</si>
  <si>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</si>
  <si>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</si>
  <si>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</si>
  <si>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</si>
  <si>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</si>
  <si>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</si>
  <si>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</si>
  <si>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</si>
  <si>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</si>
  <si>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</si>
  <si>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</si>
  <si>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</si>
  <si>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</si>
  <si>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</si>
  <si>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</si>
  <si>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</si>
  <si>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</si>
  <si>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</si>
  <si>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</si>
  <si>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</si>
  <si>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</si>
  <si>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</si>
  <si>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</si>
  <si>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</si>
  <si>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</si>
  <si>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</si>
  <si>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</si>
  <si>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</si>
  <si>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</si>
  <si>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</si>
  <si>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</si>
  <si>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</si>
  <si>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</si>
  <si>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</si>
  <si>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</si>
  <si>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</si>
  <si>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</si>
  <si>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</si>
  <si>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</si>
  <si>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</si>
  <si>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</si>
  <si>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</si>
  <si>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</si>
  <si>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</si>
  <si>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</si>
  <si>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</si>
  <si>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</si>
  <si>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</si>
  <si>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</si>
  <si>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</si>
  <si>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</si>
  <si>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</si>
  <si>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</si>
  <si>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</si>
  <si>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</si>
  <si>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</si>
  <si>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</si>
  <si>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</si>
  <si>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</si>
  <si>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</si>
  <si>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</si>
  <si>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</si>
  <si>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</si>
  <si>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</si>
  <si>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</si>
  <si>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</si>
  <si>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</si>
  <si>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</si>
  <si>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</si>
  <si>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</si>
  <si>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</si>
  <si>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</si>
  <si>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</si>
  <si>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</si>
  <si>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</si>
  <si>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</si>
  <si>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</si>
  <si>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</si>
  <si>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</si>
  <si>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</si>
  <si>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</si>
  <si>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</si>
  <si>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</si>
  <si>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</si>
  <si>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</si>
  <si>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</si>
  <si>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</si>
  <si>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</si>
  <si>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</si>
  <si>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</si>
  <si>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</si>
  <si>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</si>
  <si>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</si>
  <si>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</si>
  <si>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</si>
  <si>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</si>
  <si>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</si>
  <si>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</si>
  <si>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</si>
  <si>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</si>
  <si>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</si>
  <si>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</si>
  <si>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</si>
  <si>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</si>
  <si>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</si>
  <si>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</si>
  <si>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</si>
  <si>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</si>
  <si>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</si>
  <si>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</si>
  <si>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</si>
  <si>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</si>
  <si>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</si>
  <si>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</si>
  <si>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</si>
  <si>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</si>
  <si>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</si>
  <si>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</si>
  <si>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</si>
  <si>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</si>
  <si>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</si>
  <si>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</si>
  <si>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</si>
  <si>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</si>
  <si>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</si>
  <si>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</si>
  <si>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</si>
  <si>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</si>
  <si>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</si>
  <si>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</si>
  <si>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</si>
  <si>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</si>
  <si>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</si>
  <si>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</si>
  <si>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</si>
  <si>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</si>
  <si>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</si>
  <si>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</si>
  <si>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</si>
  <si>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</si>
  <si>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</si>
  <si>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</si>
  <si>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</si>
  <si>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</si>
  <si>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</si>
  <si>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</si>
  <si>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</si>
  <si>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</si>
  <si>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</si>
  <si>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</si>
  <si>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</si>
  <si>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</si>
  <si>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</si>
  <si>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</si>
  <si>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</si>
  <si>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</si>
  <si>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</si>
  <si>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</si>
  <si>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</si>
  <si>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</si>
  <si>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</si>
  <si>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</si>
  <si>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</si>
  <si>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</si>
  <si>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</si>
  <si>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</si>
  <si>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</si>
  <si>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</si>
  <si>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</si>
  <si>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</si>
  <si>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</si>
  <si>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</si>
  <si>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</si>
  <si>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</si>
  <si>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</si>
  <si>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</si>
  <si>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</si>
  <si>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</si>
  <si>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</si>
  <si>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</si>
  <si>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</si>
  <si>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</si>
  <si>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</si>
  <si>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</si>
  <si>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</si>
  <si>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</si>
  <si>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</si>
  <si>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</si>
  <si>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</si>
  <si>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</si>
  <si>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</si>
  <si>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</si>
  <si>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</si>
  <si>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</si>
  <si>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</si>
  <si>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</si>
  <si>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</si>
  <si>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</si>
  <si>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</si>
  <si>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</si>
  <si>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</si>
  <si>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</si>
  <si>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</si>
  <si>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</si>
  <si>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</si>
  <si>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</si>
  <si>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</si>
  <si>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</si>
  <si>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</si>
  <si>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</si>
  <si>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</si>
  <si>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</si>
  <si>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</si>
  <si>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</si>
  <si>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</si>
  <si>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</si>
  <si>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</si>
  <si>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</si>
  <si>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</si>
  <si>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</si>
  <si>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</si>
  <si>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</si>
  <si>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</si>
  <si>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</si>
  <si>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</si>
  <si>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</si>
  <si>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</si>
  <si>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</si>
  <si>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</si>
  <si>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</si>
  <si>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</si>
  <si>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</si>
  <si>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</si>
  <si>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</si>
  <si>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</si>
  <si>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</si>
  <si>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</si>
  <si>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</si>
  <si>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</si>
  <si>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</si>
  <si>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</si>
  <si>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</si>
  <si>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</si>
  <si>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</si>
  <si>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</si>
  <si>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</si>
  <si>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</si>
  <si>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</si>
  <si>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</si>
  <si>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</si>
  <si>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</si>
  <si>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</si>
  <si>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</si>
  <si>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</si>
  <si>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</si>
  <si>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</si>
  <si>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</si>
  <si>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</si>
  <si>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</si>
  <si>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</si>
  <si>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</si>
  <si>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</si>
  <si>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</si>
  <si>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</si>
  <si>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</si>
  <si>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</si>
  <si>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</si>
  <si>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</si>
  <si>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</si>
  <si>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</si>
  <si>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</si>
  <si>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</si>
  <si>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</si>
  <si>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</si>
  <si>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</si>
  <si>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</si>
  <si>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</si>
  <si>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</si>
  <si>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</si>
  <si>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</si>
  <si>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</si>
  <si>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</si>
  <si>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</si>
  <si>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</si>
  <si>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</si>
  <si>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</si>
  <si>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</si>
  <si>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</si>
  <si>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</si>
  <si>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</si>
  <si>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</si>
  <si>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</si>
  <si>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</si>
  <si>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</si>
  <si>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</si>
  <si>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</si>
  <si>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</si>
  <si>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</si>
  <si>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</si>
  <si>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</si>
  <si>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</si>
  <si>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</si>
  <si>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</si>
  <si>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</si>
  <si>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</si>
  <si>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</si>
  <si>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</si>
  <si>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</si>
  <si>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</si>
  <si>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</si>
  <si>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</si>
  <si>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</si>
  <si>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</si>
  <si>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</si>
  <si>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</si>
  <si>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</si>
  <si>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</si>
  <si>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</si>
  <si>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</si>
  <si>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</si>
  <si>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</si>
  <si>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</si>
  <si>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</si>
  <si>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</si>
  <si>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</si>
  <si>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</si>
  <si>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</si>
  <si>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</si>
  <si>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</si>
  <si>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</si>
  <si>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</si>
  <si>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</si>
  <si>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</si>
  <si>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</si>
  <si>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</si>
  <si>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</si>
  <si>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</si>
  <si>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</si>
  <si>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</si>
  <si>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</si>
  <si>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</si>
  <si>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</si>
  <si>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</si>
  <si>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</si>
  <si>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</si>
  <si>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</si>
  <si>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</si>
  <si>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</si>
  <si>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</si>
  <si>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</si>
  <si>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</si>
  <si>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</si>
  <si>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</si>
  <si>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</si>
  <si>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</si>
  <si>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</si>
  <si>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</si>
  <si>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</si>
  <si>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</si>
  <si>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</si>
  <si>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</si>
  <si>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</si>
  <si>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</si>
  <si>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</si>
  <si>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</si>
  <si>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</si>
  <si>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</si>
  <si>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</si>
  <si>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</si>
  <si>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</si>
  <si>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</si>
  <si>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</si>
  <si>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</si>
  <si>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</si>
  <si>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</si>
  <si>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</si>
  <si>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</si>
  <si>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</si>
  <si>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</si>
  <si>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</si>
  <si>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</si>
  <si>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</si>
  <si>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</si>
  <si>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</si>
  <si>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</si>
  <si>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</si>
  <si>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</si>
  <si>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</si>
  <si>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</si>
  <si>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</si>
  <si>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</si>
  <si>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</si>
  <si>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</si>
  <si>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</si>
  <si>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</si>
  <si>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</si>
  <si>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</si>
  <si>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</si>
  <si>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</si>
  <si>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</si>
  <si>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</si>
  <si>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</si>
  <si>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</si>
  <si>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</si>
  <si>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</si>
  <si>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</si>
  <si>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</si>
  <si>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</si>
  <si>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</si>
  <si>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</si>
  <si>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</si>
  <si>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</si>
  <si>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</si>
  <si>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</si>
  <si>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</si>
  <si>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</si>
  <si>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</si>
  <si>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</si>
  <si>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</si>
  <si>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</si>
  <si>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</si>
  <si>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</si>
  <si>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</si>
  <si>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</si>
  <si>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</si>
  <si>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</si>
  <si>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</si>
  <si>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</si>
  <si>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</si>
  <si>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</si>
  <si>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</si>
  <si>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</si>
  <si>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</si>
  <si>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</si>
  <si>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</si>
  <si>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</si>
  <si>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</si>
  <si>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</si>
  <si>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</si>
  <si>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</si>
  <si>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</si>
  <si>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</si>
  <si>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</si>
  <si>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</si>
  <si>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</si>
  <si>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</si>
  <si>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</si>
  <si>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</si>
  <si>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</si>
  <si>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</si>
  <si>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</si>
  <si>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</si>
  <si>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</si>
  <si>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</si>
  <si>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</si>
  <si>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</si>
  <si>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</si>
  <si>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</si>
  <si>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</si>
  <si>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</si>
  <si>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</si>
  <si>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</si>
  <si>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</si>
  <si>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</si>
  <si>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</si>
  <si>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</si>
  <si>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</si>
  <si>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</si>
  <si>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</si>
  <si>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</si>
  <si>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</si>
  <si>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</si>
  <si>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</si>
  <si>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</si>
  <si>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</si>
  <si>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</si>
  <si>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</si>
  <si>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</si>
  <si>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</si>
  <si>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</si>
  <si>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</si>
  <si>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</si>
  <si>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</si>
  <si>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</si>
  <si>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</si>
  <si>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</si>
  <si>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</si>
  <si>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</si>
  <si>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</si>
  <si>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</si>
  <si>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</si>
  <si>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</si>
  <si>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</si>
  <si>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</si>
  <si>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</si>
  <si>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</si>
  <si>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</si>
  <si>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</si>
  <si>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</si>
  <si>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</si>
  <si>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</si>
  <si>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</si>
  <si>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</si>
  <si>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</si>
  <si>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</si>
  <si>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</si>
  <si>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</si>
  <si>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</si>
  <si>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</si>
  <si>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</si>
  <si>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</si>
  <si>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</si>
  <si>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</si>
  <si>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</si>
  <si>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</si>
  <si>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</si>
  <si>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</si>
  <si>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</si>
  <si>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</si>
  <si>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</si>
  <si>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</si>
  <si>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</si>
  <si>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</si>
  <si>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</si>
  <si>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</si>
  <si>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</si>
  <si>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</si>
  <si>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</si>
  <si>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</si>
  <si>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</si>
  <si>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</si>
  <si>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</si>
  <si>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</si>
  <si>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</si>
  <si>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</si>
  <si>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</si>
  <si>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</si>
  <si>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</si>
  <si>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</si>
  <si>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</si>
  <si>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</si>
  <si>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</si>
  <si>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</si>
  <si>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</si>
  <si>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</si>
  <si>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</si>
  <si>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</si>
  <si>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</si>
  <si>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</si>
  <si>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</si>
  <si>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</si>
  <si>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</si>
  <si>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</si>
  <si>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</si>
  <si>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</si>
  <si>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</si>
  <si>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</si>
  <si>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</si>
  <si>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</si>
  <si>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</si>
  <si>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</si>
  <si>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</si>
  <si>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</si>
  <si>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</si>
  <si>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</si>
  <si>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</si>
  <si>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</si>
  <si>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</si>
  <si>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</si>
  <si>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</si>
  <si>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</si>
  <si>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</si>
  <si>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</si>
  <si>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</si>
  <si>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</si>
  <si>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</si>
  <si>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</si>
  <si>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</si>
  <si>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</si>
  <si>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</si>
  <si>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</si>
  <si>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</si>
  <si>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</si>
  <si>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</si>
  <si>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</si>
  <si>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</si>
  <si>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</si>
  <si>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</si>
  <si>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</si>
  <si>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</si>
  <si>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</si>
  <si>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</si>
  <si>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</si>
  <si>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</si>
  <si>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</si>
  <si>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</si>
  <si>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</si>
  <si>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</si>
  <si>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</si>
  <si>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</si>
  <si>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</si>
  <si>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</si>
  <si>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</si>
  <si>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</si>
  <si>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</si>
  <si>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</si>
  <si>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</si>
  <si>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</si>
  <si>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</si>
  <si>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</si>
  <si>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</si>
  <si>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</si>
  <si>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</si>
  <si>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</si>
  <si>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</si>
  <si>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</si>
  <si>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</si>
  <si>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</si>
  <si>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</si>
  <si>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</si>
  <si>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</si>
  <si>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</si>
  <si>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</si>
  <si>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</si>
  <si>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</si>
  <si>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</si>
  <si>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</si>
  <si>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</si>
  <si>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</si>
  <si>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</si>
  <si>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</si>
  <si>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</si>
  <si>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</si>
  <si>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</si>
  <si>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</si>
  <si>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</si>
  <si>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</si>
  <si>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</si>
  <si>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</si>
  <si>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</si>
  <si>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</si>
  <si>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</si>
  <si>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</si>
  <si>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</si>
  <si>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</si>
  <si>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</si>
  <si>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</si>
  <si>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</si>
  <si>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</si>
  <si>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</si>
  <si>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</si>
  <si>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</si>
  <si>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</si>
  <si>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</si>
  <si>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</si>
  <si>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</si>
  <si>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</si>
  <si>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</si>
  <si>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</si>
  <si>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</si>
  <si>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</si>
  <si>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</si>
  <si>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</si>
  <si>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</si>
  <si>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</si>
  <si>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</si>
  <si>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</si>
  <si>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</si>
  <si>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</si>
  <si>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</si>
  <si>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</si>
  <si>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</si>
  <si>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</si>
  <si>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</si>
  <si>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</si>
  <si>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</si>
  <si>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</si>
  <si>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</si>
  <si>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</si>
  <si>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</si>
  <si>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</si>
  <si>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</si>
  <si>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</si>
  <si>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</si>
  <si>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</si>
  <si>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</si>
  <si>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</si>
  <si>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</si>
  <si>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</si>
  <si>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</si>
  <si>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</si>
  <si>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</si>
  <si>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</si>
  <si>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</si>
  <si>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</si>
  <si>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</si>
  <si>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</si>
  <si>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</si>
  <si>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</si>
  <si>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</si>
  <si>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</si>
  <si>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</si>
  <si>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</si>
  <si>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</si>
  <si>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</si>
  <si>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</si>
  <si>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</si>
  <si>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</si>
  <si>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</si>
  <si>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</si>
  <si>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</si>
  <si>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</si>
  <si>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</si>
  <si>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</si>
  <si>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</si>
  <si>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</si>
  <si>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</si>
  <si>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</si>
  <si>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</si>
  <si>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</si>
  <si>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</si>
  <si>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</si>
  <si>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</si>
  <si>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</si>
  <si>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</si>
  <si>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</si>
  <si>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</si>
  <si>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</si>
  <si>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</si>
  <si>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</si>
  <si>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</si>
  <si>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</si>
  <si>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</si>
  <si>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</si>
  <si>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</si>
  <si>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</si>
  <si>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</si>
  <si>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</si>
  <si>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</si>
  <si>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</si>
  <si>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</si>
  <si>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</si>
  <si>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</si>
  <si>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</si>
  <si>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</si>
  <si>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</si>
  <si>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</si>
  <si>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</si>
  <si>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</si>
  <si>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</si>
  <si>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</si>
  <si>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</si>
  <si>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</si>
  <si>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</si>
  <si>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</si>
  <si>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</si>
  <si>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</si>
  <si>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</si>
  <si>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</si>
  <si>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</si>
  <si>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</si>
  <si>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</si>
  <si>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</si>
  <si>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</si>
  <si>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</si>
  <si>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</si>
  <si>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</si>
  <si>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</si>
  <si>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</si>
  <si>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</si>
  <si>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</si>
  <si>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</si>
  <si>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</si>
  <si>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</si>
  <si>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</si>
  <si>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</si>
  <si>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</si>
  <si>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</si>
  <si>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</si>
  <si>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</si>
  <si>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</si>
  <si>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</si>
  <si>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</si>
  <si>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</si>
  <si>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</si>
  <si>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</si>
  <si>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</si>
  <si>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</si>
  <si>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</si>
  <si>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</si>
  <si>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</si>
  <si>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</si>
  <si>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</si>
  <si>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</si>
  <si>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</si>
  <si>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</si>
  <si>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</si>
  <si>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</si>
  <si>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</si>
  <si>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</si>
  <si>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</si>
  <si>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</si>
  <si>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</si>
  <si>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</si>
  <si>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</si>
  <si>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</si>
  <si>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</si>
  <si>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</si>
  <si>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</si>
  <si>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</si>
  <si>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</si>
  <si>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</si>
  <si>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</si>
  <si>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</si>
  <si>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</si>
  <si>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</si>
  <si>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</si>
  <si>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</si>
  <si>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</si>
  <si>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</si>
  <si>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</si>
  <si>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</si>
  <si>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</si>
  <si>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</si>
  <si>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</si>
  <si>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</si>
  <si>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</si>
  <si>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</si>
  <si>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</si>
  <si>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</si>
  <si>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</si>
  <si>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</si>
  <si>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</si>
  <si>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</si>
  <si>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</si>
  <si>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</si>
  <si>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</si>
  <si>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</si>
  <si>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</si>
  <si>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</si>
  <si>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</si>
  <si>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</si>
  <si>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</si>
  <si>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</si>
  <si>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</si>
  <si>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</si>
  <si>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</si>
  <si>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</si>
  <si>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</si>
  <si>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</si>
  <si>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</si>
  <si>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</si>
  <si>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</si>
  <si>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</si>
  <si>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</si>
  <si>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</si>
  <si>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</si>
  <si>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</si>
  <si>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</si>
  <si>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</si>
  <si>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</si>
  <si>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</si>
  <si>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</si>
  <si>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</si>
  <si>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</si>
  <si>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</si>
  <si>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</si>
  <si>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</si>
  <si>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</si>
  <si>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</si>
  <si>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</si>
  <si>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</si>
  <si>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</si>
  <si>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</si>
  <si>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</si>
  <si>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</si>
  <si>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</si>
  <si>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</si>
  <si>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</si>
  <si>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</si>
  <si>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</si>
  <si>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</si>
  <si>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</si>
  <si>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</si>
  <si>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</si>
  <si>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</si>
  <si>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</si>
  <si>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</si>
  <si>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</si>
  <si>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</si>
  <si>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</si>
  <si>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</si>
  <si>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</si>
  <si>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</si>
  <si>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</si>
  <si>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</si>
  <si>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</si>
  <si>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</si>
  <si>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</si>
  <si>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</si>
  <si>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</si>
  <si>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</si>
  <si>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</si>
  <si>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</si>
  <si>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</si>
  <si>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</si>
  <si>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</si>
  <si>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</si>
  <si>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</si>
  <si>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</si>
  <si>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</si>
  <si>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</si>
  <si>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</si>
  <si>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</si>
  <si>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</si>
  <si>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</si>
  <si>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</si>
  <si>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</si>
  <si>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</si>
  <si>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</si>
  <si>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</si>
  <si>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</si>
  <si>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</si>
  <si>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</si>
  <si>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</si>
  <si>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</si>
  <si>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</si>
  <si>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</si>
  <si>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</si>
  <si>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</si>
  <si>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</si>
  <si>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</si>
  <si>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</si>
  <si>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</si>
  <si>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</si>
  <si>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</si>
  <si>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</si>
  <si>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</si>
  <si>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</si>
  <si>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</si>
  <si>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</si>
  <si>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</si>
  <si>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</si>
  <si>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</si>
  <si>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</si>
  <si>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</si>
  <si>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</si>
  <si>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</si>
  <si>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</si>
  <si>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</si>
  <si>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</si>
  <si>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</si>
  <si>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</si>
  <si>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</si>
  <si>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</si>
  <si>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</si>
  <si>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</si>
  <si>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</si>
  <si>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</si>
  <si>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</si>
  <si>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</si>
  <si>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</si>
  <si>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</si>
  <si>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</si>
  <si>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</si>
  <si>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</si>
  <si>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</si>
  <si>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</si>
  <si>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</si>
  <si>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</si>
  <si>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</si>
  <si>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</si>
  <si>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</si>
  <si>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</si>
  <si>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</si>
  <si>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</si>
  <si>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</si>
  <si>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</si>
  <si>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</si>
  <si>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</si>
  <si>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</si>
  <si>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</si>
  <si>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</si>
  <si>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</si>
  <si>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</si>
  <si>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</si>
  <si>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</si>
  <si>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</si>
  <si>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</si>
  <si>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</si>
  <si>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</si>
  <si>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</si>
  <si>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</si>
  <si>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</si>
  <si>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</si>
  <si>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</si>
  <si>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</si>
  <si>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</si>
  <si>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</si>
  <si>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</si>
  <si>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</si>
  <si>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</si>
  <si>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</si>
  <si>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</si>
  <si>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</si>
  <si>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</si>
  <si>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</si>
  <si>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</si>
  <si>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</si>
  <si>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</si>
  <si>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</si>
  <si>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</si>
  <si>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</si>
  <si>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</si>
  <si>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</si>
  <si>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</si>
  <si>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</si>
  <si>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</si>
  <si>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</si>
  <si>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</si>
  <si>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</si>
  <si>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</si>
  <si>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</si>
  <si>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</si>
  <si>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</si>
  <si>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</si>
  <si>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</si>
  <si>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</si>
  <si>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</si>
  <si>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</si>
  <si>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</si>
  <si>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</si>
  <si>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</si>
  <si>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</si>
  <si>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</si>
  <si>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</si>
  <si>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</si>
  <si>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</si>
  <si>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</si>
  <si>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</si>
  <si>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</si>
  <si>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</si>
  <si>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</si>
  <si>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</si>
  <si>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</si>
  <si>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</si>
  <si>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</si>
  <si>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</si>
  <si>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</si>
  <si>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</si>
  <si>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</si>
  <si>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</si>
  <si>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</si>
  <si>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</si>
  <si>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</si>
  <si>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</si>
  <si>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</si>
  <si>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</si>
  <si>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</si>
  <si>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</si>
  <si>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</si>
  <si>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</si>
  <si>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</si>
  <si>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</si>
  <si>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</si>
  <si>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</si>
  <si>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</si>
  <si>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</si>
  <si>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</si>
  <si>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</si>
  <si>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</si>
  <si>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</si>
  <si>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</si>
  <si>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</si>
  <si>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</si>
  <si>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</si>
  <si>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</si>
  <si>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</si>
  <si>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</si>
  <si>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</si>
  <si>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</si>
  <si>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</si>
  <si>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</si>
  <si>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</si>
  <si>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</si>
  <si>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</si>
  <si>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</si>
  <si>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</si>
  <si>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</si>
  <si>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</si>
  <si>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</si>
  <si>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</si>
  <si>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</si>
  <si>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</si>
  <si>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</si>
  <si>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</si>
  <si>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</si>
  <si>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</si>
  <si>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</si>
  <si>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</si>
  <si>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</si>
  <si>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</si>
  <si>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</si>
  <si>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</si>
  <si>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</si>
  <si>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</si>
  <si>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</si>
  <si>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</si>
  <si>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</si>
  <si>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</si>
  <si>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</si>
  <si>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</si>
  <si>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</si>
  <si>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</si>
  <si>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</si>
  <si>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</si>
  <si>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</si>
  <si>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</si>
  <si>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</si>
  <si>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</si>
  <si>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</si>
  <si>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</si>
  <si>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</si>
  <si>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</si>
  <si>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</si>
  <si>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</si>
  <si>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</si>
  <si>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</si>
  <si>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</si>
  <si>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</si>
  <si>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</si>
  <si>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</si>
  <si>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</si>
  <si>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</si>
  <si>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</si>
  <si>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</si>
  <si>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</si>
  <si>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</si>
  <si>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</si>
  <si>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</si>
  <si>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</si>
  <si>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</si>
  <si>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</si>
  <si>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</si>
  <si>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</si>
  <si>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</si>
  <si>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</si>
  <si>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</si>
  <si>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</si>
  <si>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</si>
  <si>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</si>
  <si>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</si>
  <si>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</si>
  <si>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</si>
  <si>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</si>
  <si>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</si>
  <si>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</si>
  <si>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</si>
  <si>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</si>
  <si>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</si>
  <si>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</si>
  <si>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</si>
  <si>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</si>
  <si>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</si>
  <si>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</si>
  <si>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</si>
  <si>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</si>
  <si>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</si>
  <si>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</si>
  <si>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</si>
  <si>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</si>
  <si>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</si>
  <si>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</si>
  <si>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</si>
  <si>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</si>
  <si>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</si>
  <si>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</si>
  <si>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</si>
  <si>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</si>
  <si>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</si>
  <si>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</si>
  <si>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</si>
  <si>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</si>
  <si>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</si>
  <si>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</si>
  <si>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</si>
  <si>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</si>
  <si>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</si>
  <si>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</si>
  <si>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</si>
  <si>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</si>
  <si>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</si>
  <si>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</si>
  <si>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</si>
  <si>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</si>
  <si>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</si>
  <si>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</si>
  <si>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</si>
  <si>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</si>
  <si>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</si>
  <si>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</si>
  <si>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</si>
  <si>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</si>
  <si>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</si>
  <si>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</si>
  <si>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</si>
  <si>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</si>
  <si>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</si>
  <si>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</si>
  <si>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</si>
  <si>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</si>
  <si>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</si>
  <si>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</si>
  <si>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</si>
  <si>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</si>
  <si>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</si>
  <si>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</si>
  <si>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</si>
  <si>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</si>
  <si>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</si>
  <si>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</si>
  <si>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</si>
  <si>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</si>
  <si>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</si>
  <si>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</si>
  <si>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</si>
  <si>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</si>
  <si>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</si>
  <si>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</si>
  <si>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</si>
  <si>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</si>
  <si>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</si>
  <si>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</si>
  <si>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</si>
  <si>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</si>
  <si>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</si>
  <si>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</si>
  <si>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</si>
  <si>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</si>
  <si>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</si>
  <si>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</si>
  <si>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</si>
  <si>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</si>
  <si>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</si>
  <si>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</si>
  <si>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</si>
  <si>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</si>
  <si>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</si>
  <si>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</si>
  <si>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</si>
  <si>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</si>
  <si>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</si>
  <si>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</si>
  <si>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</si>
  <si>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</si>
  <si>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</si>
  <si>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</si>
  <si>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</si>
  <si>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</si>
  <si>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</si>
  <si>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</si>
  <si>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</si>
  <si>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</si>
  <si>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</si>
  <si>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</si>
  <si>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</si>
  <si>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</si>
  <si>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</si>
  <si>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</si>
  <si>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</si>
  <si>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</si>
  <si>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</si>
  <si>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</si>
  <si>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</si>
  <si>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</si>
  <si>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</si>
  <si>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</si>
  <si>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</si>
  <si>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</si>
  <si>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</si>
  <si>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</si>
  <si>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</si>
  <si>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</si>
  <si>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</si>
  <si>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</si>
  <si>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</si>
  <si>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</si>
  <si>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</si>
  <si>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</si>
  <si>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</si>
  <si>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</si>
  <si>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</si>
  <si>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</si>
  <si>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</si>
  <si>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</si>
  <si>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</si>
  <si>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</si>
  <si>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</si>
  <si>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</si>
  <si>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</si>
  <si>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</si>
  <si>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</si>
  <si>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</si>
  <si>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</si>
  <si>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</si>
  <si>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</si>
  <si>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</si>
  <si>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</si>
  <si>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</si>
  <si>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</si>
  <si>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</si>
  <si>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</si>
  <si>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</si>
  <si>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</si>
  <si>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</si>
  <si>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</si>
  <si>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</si>
  <si>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</si>
  <si>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</si>
  <si>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</si>
  <si>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</si>
  <si>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</si>
  <si>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</si>
  <si>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</si>
  <si>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</si>
  <si>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</si>
  <si>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</si>
  <si>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</si>
  <si>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</si>
  <si>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</si>
  <si>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</si>
  <si>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</si>
  <si>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</si>
  <si>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</si>
  <si>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</si>
  <si>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</si>
  <si>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</si>
  <si>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</si>
  <si>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</si>
  <si>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</si>
  <si>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</si>
  <si>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</si>
  <si>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</si>
  <si>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</si>
  <si>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</si>
  <si>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</si>
  <si>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</si>
  <si>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</si>
  <si>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</si>
  <si>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</si>
  <si>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</si>
  <si>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</si>
  <si>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</si>
  <si>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</si>
  <si>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</si>
  <si>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</si>
  <si>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</si>
  <si>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</si>
  <si>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</si>
  <si>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</si>
  <si>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</si>
  <si>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</si>
  <si>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</si>
  <si>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</si>
  <si>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</si>
  <si>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</si>
  <si>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</si>
  <si>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</si>
  <si>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</si>
  <si>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</si>
  <si>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</si>
  <si>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</si>
  <si>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</si>
  <si>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</si>
  <si>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</si>
  <si>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</si>
  <si>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</si>
  <si>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</si>
  <si>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</si>
  <si>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</si>
  <si>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</si>
  <si>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</si>
  <si>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</si>
  <si>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</si>
  <si>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</si>
  <si>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</si>
  <si>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</si>
  <si>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</si>
  <si>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</si>
  <si>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</si>
  <si>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</si>
  <si>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</si>
  <si>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</si>
  <si>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</si>
  <si>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</si>
  <si>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</si>
  <si>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</si>
  <si>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</si>
  <si>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</si>
  <si>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</si>
  <si>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</si>
  <si>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</si>
  <si>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</si>
  <si>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</si>
  <si>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</si>
  <si>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</si>
  <si>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</si>
  <si>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</si>
  <si>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</si>
  <si>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</si>
  <si>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</si>
  <si>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</si>
  <si>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</si>
  <si>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</si>
  <si>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</si>
  <si>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</si>
  <si>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</si>
  <si>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</si>
  <si>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</si>
  <si>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</si>
  <si>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</si>
  <si>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</si>
  <si>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</si>
  <si>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</si>
  <si>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</si>
  <si>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</si>
  <si>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</si>
  <si>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</si>
  <si>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</si>
  <si>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</si>
  <si>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</si>
  <si>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</si>
  <si>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</si>
  <si>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</si>
  <si>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</si>
  <si>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</si>
  <si>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</si>
  <si>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</si>
  <si>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</si>
  <si>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</si>
  <si>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</si>
  <si>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</si>
  <si>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</si>
  <si>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</si>
  <si>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</si>
  <si>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</si>
  <si>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</si>
  <si>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</si>
  <si>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</si>
  <si>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</si>
  <si>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</si>
  <si>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</si>
  <si>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</si>
  <si>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</si>
  <si>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</si>
  <si>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</si>
  <si>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</si>
  <si>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</si>
  <si>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</si>
  <si>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</si>
  <si>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</si>
  <si>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</si>
  <si>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</si>
  <si>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</si>
  <si>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</si>
  <si>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</si>
  <si>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</si>
  <si>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</si>
  <si>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</si>
  <si>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</si>
  <si>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</si>
  <si>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</si>
  <si>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</si>
  <si>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</si>
  <si>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</si>
  <si>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</si>
  <si>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</si>
  <si>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</si>
  <si>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</si>
  <si>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</si>
  <si>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</si>
  <si>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</si>
  <si>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</si>
  <si>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</si>
  <si>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</si>
  <si>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</si>
  <si>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</si>
  <si>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</si>
  <si>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</si>
  <si>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</si>
  <si>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</si>
  <si>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</si>
  <si>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</si>
  <si>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</si>
  <si>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</si>
  <si>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</si>
  <si>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</si>
  <si>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</si>
  <si>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</si>
  <si>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</si>
  <si>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</si>
  <si>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</si>
  <si>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</si>
  <si>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</si>
  <si>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</si>
  <si>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</si>
  <si>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</si>
  <si>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</si>
  <si>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</si>
  <si>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</si>
  <si>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</si>
  <si>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</si>
  <si>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</si>
  <si>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</si>
  <si>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</si>
  <si>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</si>
  <si>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</si>
  <si>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</si>
  <si>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</si>
  <si>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</si>
  <si>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</si>
  <si>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</si>
  <si>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</si>
  <si>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</si>
  <si>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</si>
  <si>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</si>
  <si>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</si>
  <si>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</si>
  <si>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</si>
  <si>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</si>
  <si>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</si>
  <si>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</si>
  <si>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</si>
  <si>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</si>
  <si>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</si>
  <si>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</si>
  <si>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</si>
  <si>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</si>
  <si>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</si>
  <si>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</si>
  <si>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</si>
  <si>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</si>
  <si>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</si>
  <si>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</si>
  <si>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</si>
  <si>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</si>
  <si>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</si>
  <si>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</si>
  <si>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</si>
  <si>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</si>
  <si>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</si>
  <si>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</si>
  <si>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</si>
  <si>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</si>
  <si>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</si>
  <si>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</si>
  <si>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</si>
  <si>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</si>
  <si>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</si>
  <si>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</si>
  <si>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</si>
  <si>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</si>
  <si>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</si>
  <si>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</si>
  <si>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</si>
  <si>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</si>
  <si>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</si>
  <si>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</si>
  <si>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</si>
  <si>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</si>
  <si>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</si>
  <si>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</si>
  <si>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</si>
  <si>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</si>
  <si>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</si>
  <si>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</si>
  <si>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</si>
  <si>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</si>
  <si>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</si>
  <si>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</si>
  <si>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</si>
  <si>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</si>
  <si>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</si>
  <si>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</si>
  <si>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</si>
  <si>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</si>
  <si>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</si>
  <si>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</si>
  <si>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</si>
  <si>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</si>
  <si>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</si>
  <si>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</si>
  <si>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</si>
  <si>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</si>
  <si>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</si>
  <si>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</si>
  <si>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</si>
  <si>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</si>
  <si>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</si>
  <si>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</si>
  <si>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</si>
  <si>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</si>
  <si>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</si>
  <si>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</si>
  <si>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</si>
  <si>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</si>
  <si>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</si>
  <si>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</si>
  <si>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</si>
  <si>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</si>
  <si>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</si>
  <si>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</si>
  <si>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</si>
  <si>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</si>
  <si>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</si>
  <si>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</si>
  <si>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</si>
  <si>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</si>
  <si>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</si>
  <si>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</si>
  <si>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</si>
  <si>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</si>
  <si>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</si>
  <si>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</si>
  <si>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</si>
  <si>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</si>
  <si>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</si>
  <si>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</si>
  <si>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</si>
  <si>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</si>
  <si>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</si>
  <si>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</si>
  <si>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</si>
  <si>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</si>
  <si>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</si>
  <si>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</si>
  <si>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</si>
  <si>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</si>
  <si>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</si>
  <si>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</si>
  <si>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</si>
  <si>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</si>
  <si>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</si>
  <si>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</si>
  <si>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</si>
  <si>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</si>
  <si>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</si>
  <si>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</si>
  <si>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</si>
  <si>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</si>
  <si>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</si>
  <si>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</si>
  <si>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</si>
  <si>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</si>
  <si>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</si>
  <si>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</si>
  <si>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</si>
  <si>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</si>
  <si>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</si>
  <si>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</si>
  <si>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</si>
  <si>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</si>
  <si>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</si>
  <si>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</si>
  <si>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</si>
  <si>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</si>
  <si>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</si>
  <si>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</si>
  <si>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</si>
  <si>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</si>
  <si>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</si>
  <si>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</si>
  <si>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</si>
  <si>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</si>
  <si>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</si>
  <si>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</si>
  <si>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</si>
  <si>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</si>
  <si>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</si>
  <si>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</si>
  <si>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</si>
  <si>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</si>
  <si>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</si>
  <si>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</si>
  <si>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</si>
  <si>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</si>
  <si>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</si>
  <si>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</si>
  <si>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</si>
  <si>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</si>
  <si>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</si>
  <si>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</si>
  <si>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</si>
  <si>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</si>
  <si>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</si>
  <si>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</si>
  <si>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</si>
  <si>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</si>
  <si>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</si>
  <si>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</si>
  <si>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</si>
  <si>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</si>
  <si>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</si>
  <si>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</si>
  <si>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</si>
  <si>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</si>
  <si>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</si>
  <si>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</si>
  <si>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</si>
  <si>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</si>
  <si>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</si>
  <si>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</si>
  <si>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</si>
  <si>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</si>
  <si>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</si>
  <si>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</si>
  <si>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</si>
  <si>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</si>
  <si>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</si>
  <si>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</si>
  <si>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</si>
  <si>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</si>
  <si>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</si>
  <si>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</si>
  <si>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</si>
  <si>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</si>
  <si>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</si>
  <si>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</si>
  <si>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</si>
  <si>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</si>
  <si>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</si>
  <si>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</si>
  <si>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</si>
  <si>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</si>
  <si>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</si>
  <si>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</si>
  <si>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</si>
  <si>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</si>
  <si>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</si>
  <si>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</si>
  <si>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</si>
  <si>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</si>
  <si>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</si>
  <si>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</si>
  <si>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</si>
  <si>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</si>
  <si>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</si>
  <si>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</si>
  <si>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</si>
  <si>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</si>
  <si>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</si>
  <si>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</si>
  <si>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</si>
  <si>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</si>
  <si>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</si>
  <si>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</si>
  <si>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</si>
  <si>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</si>
  <si>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</si>
  <si>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</si>
  <si>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</si>
  <si>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</si>
  <si>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</si>
  <si>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</si>
  <si>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</si>
  <si>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</si>
  <si>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</si>
  <si>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</si>
  <si>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</si>
  <si>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</si>
  <si>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</si>
  <si>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</si>
  <si>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</si>
  <si>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</si>
  <si>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</si>
  <si>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</si>
  <si>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</si>
  <si>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</si>
  <si>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</si>
  <si>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</si>
  <si>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</si>
  <si>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</si>
  <si>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</si>
  <si>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</si>
  <si>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</si>
  <si>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</si>
  <si>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</si>
  <si>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</si>
  <si>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</si>
  <si>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</si>
  <si>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</si>
  <si>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</si>
  <si>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</si>
  <si>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</si>
  <si>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</si>
  <si>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</si>
  <si>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</si>
  <si>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</si>
  <si>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</si>
  <si>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</si>
  <si>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</si>
  <si>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</si>
  <si>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</si>
  <si>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</si>
  <si>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</si>
  <si>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</si>
  <si>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</si>
  <si>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</si>
  <si>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</si>
  <si>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</si>
  <si>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</si>
  <si>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</si>
  <si>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</si>
  <si>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</si>
  <si>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</si>
  <si>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</si>
  <si>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</si>
  <si>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</si>
  <si>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</si>
  <si>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</si>
  <si>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</si>
  <si>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</si>
  <si>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</si>
  <si>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</si>
  <si>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</si>
  <si>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</si>
  <si>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</si>
  <si>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</si>
  <si>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</si>
  <si>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</si>
  <si>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</si>
  <si>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</si>
  <si>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</si>
  <si>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</si>
  <si>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</si>
  <si>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</si>
  <si>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</si>
  <si>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</si>
  <si>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</si>
  <si>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</si>
  <si>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</si>
  <si>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</si>
  <si>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</si>
  <si>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</si>
  <si>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</si>
  <si>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</si>
  <si>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</si>
  <si>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</si>
  <si>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</si>
  <si>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</si>
  <si>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</si>
  <si>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</si>
  <si>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</si>
  <si>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</si>
  <si>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</si>
  <si>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</si>
  <si>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</si>
  <si>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</si>
  <si>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</si>
  <si>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</si>
  <si>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</si>
  <si>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</si>
  <si>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</si>
  <si>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</si>
  <si>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</si>
  <si>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</si>
  <si>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</si>
  <si>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</si>
  <si>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</si>
  <si>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</si>
  <si>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</si>
  <si>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</si>
  <si>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</si>
  <si>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</si>
  <si>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</si>
  <si>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</si>
  <si>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</si>
  <si>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</si>
  <si>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</si>
  <si>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</si>
  <si>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</si>
  <si>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</si>
  <si>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</si>
  <si>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</si>
  <si>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</si>
  <si>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</si>
  <si>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</si>
  <si>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</si>
  <si>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</si>
  <si>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</si>
  <si>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</si>
  <si>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</si>
  <si>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</si>
  <si>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</si>
  <si>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</si>
  <si>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</si>
  <si>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</si>
  <si>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</si>
  <si>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</si>
  <si>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</si>
  <si>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</si>
  <si>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</si>
  <si>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</si>
  <si>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</si>
  <si>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</si>
  <si>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</si>
  <si>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</si>
  <si>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</si>
  <si>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</si>
  <si>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</si>
  <si>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</si>
  <si>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</si>
  <si>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</si>
  <si>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</si>
  <si>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</si>
  <si>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</si>
  <si>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</si>
  <si>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</si>
  <si>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</si>
  <si>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</si>
  <si>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</si>
  <si>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</si>
  <si>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</si>
  <si>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</si>
  <si>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</si>
  <si>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</si>
  <si>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</si>
  <si>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</si>
  <si>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</si>
  <si>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</si>
  <si>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</si>
  <si>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</si>
  <si>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</si>
  <si>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</si>
  <si>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</si>
  <si>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</si>
  <si>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</si>
  <si>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</si>
  <si>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</si>
  <si>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</si>
  <si>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</si>
  <si>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</si>
  <si>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</si>
  <si>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</si>
  <si>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</si>
  <si>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</si>
  <si>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</si>
  <si>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</si>
  <si>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</si>
  <si>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</si>
  <si>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</si>
  <si>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</si>
  <si>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</si>
  <si>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</si>
  <si>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</si>
  <si>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</si>
  <si>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</si>
  <si>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</si>
  <si>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</si>
  <si>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</si>
  <si>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</si>
  <si>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</si>
  <si>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</si>
  <si>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</si>
  <si>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</si>
  <si>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</si>
  <si>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</si>
  <si>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</si>
  <si>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</si>
  <si>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</si>
  <si>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</si>
  <si>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</si>
  <si>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</si>
  <si>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</si>
  <si>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</si>
  <si>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</si>
  <si>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</si>
  <si>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</si>
  <si>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</si>
  <si>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</si>
  <si>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</si>
  <si>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</si>
  <si>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</si>
  <si>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</si>
  <si>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</si>
  <si>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</si>
  <si>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</si>
  <si>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</si>
  <si>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</si>
  <si>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</si>
  <si>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</si>
  <si>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</si>
  <si>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</si>
  <si>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</si>
  <si>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</si>
  <si>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</si>
  <si>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</si>
  <si>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</si>
  <si>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</si>
  <si>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</si>
  <si>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</si>
  <si>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</si>
  <si>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</si>
  <si>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</si>
  <si>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</si>
  <si>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</si>
  <si>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</si>
  <si>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</si>
  <si>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</si>
  <si>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</si>
  <si>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</si>
  <si>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</si>
  <si>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</si>
  <si>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</si>
  <si>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</si>
  <si>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</si>
  <si>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</si>
  <si>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</si>
  <si>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</si>
  <si>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</si>
  <si>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</si>
  <si>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</si>
  <si>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</si>
  <si>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</si>
  <si>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</si>
  <si>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</si>
  <si>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</si>
  <si>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</si>
  <si>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</si>
  <si>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</si>
  <si>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</si>
  <si>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</si>
  <si>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</si>
  <si>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</si>
  <si>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</si>
  <si>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</si>
  <si>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</si>
  <si>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</si>
  <si>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</si>
  <si>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</si>
  <si>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</si>
  <si>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</si>
  <si>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</si>
  <si>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</si>
  <si>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</si>
  <si>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</si>
  <si>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</si>
  <si>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</si>
  <si>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</si>
  <si>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</si>
  <si>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</si>
  <si>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</si>
  <si>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</si>
  <si>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</si>
  <si>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</si>
  <si>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</si>
  <si>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</si>
  <si>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</si>
  <si>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</si>
  <si>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</si>
  <si>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</si>
  <si>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</si>
  <si>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</si>
  <si>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</si>
  <si>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</si>
  <si>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</si>
  <si>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</si>
  <si>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</si>
  <si>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</si>
  <si>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</si>
  <si>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</si>
  <si>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</si>
  <si>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</si>
  <si>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</si>
  <si>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</si>
  <si>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</si>
  <si>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</si>
  <si>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</si>
  <si>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</si>
  <si>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</si>
  <si>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</si>
  <si>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</si>
  <si>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</si>
  <si>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</si>
  <si>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</si>
  <si>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</si>
  <si>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</si>
  <si>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</si>
  <si>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</si>
  <si>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</si>
  <si>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</si>
  <si>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</si>
  <si>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</si>
  <si>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</si>
  <si>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</si>
  <si>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</si>
  <si>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</si>
  <si>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</si>
  <si>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</si>
  <si>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</si>
  <si>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</si>
  <si>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</si>
  <si>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</si>
  <si>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</si>
  <si>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</si>
  <si>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</si>
  <si>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</si>
  <si>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</si>
  <si>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</si>
  <si>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</si>
  <si>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</si>
  <si>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</si>
  <si>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</si>
  <si>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</si>
  <si>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</si>
  <si>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</si>
  <si>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</si>
  <si>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</si>
  <si>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</si>
  <si>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</si>
  <si>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</si>
  <si>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</si>
  <si>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</si>
  <si>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</si>
  <si>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</si>
  <si>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</si>
  <si>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</si>
  <si>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</si>
  <si>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</si>
  <si>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</si>
  <si>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</si>
  <si>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</si>
  <si>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</si>
  <si>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</si>
  <si>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</si>
  <si>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</si>
  <si>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</si>
  <si>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</si>
  <si>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</si>
  <si>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</si>
  <si>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</si>
  <si>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</si>
  <si>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</si>
  <si>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</si>
  <si>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</si>
  <si>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</si>
  <si>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</si>
  <si>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</si>
  <si>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</si>
  <si>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</si>
  <si>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</si>
  <si>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</si>
  <si>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</si>
  <si>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</si>
  <si>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</si>
  <si>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</si>
  <si>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</si>
  <si>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</si>
  <si>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</si>
  <si>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</si>
  <si>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</si>
  <si>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</si>
  <si>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</si>
  <si>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</si>
  <si>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</si>
  <si>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</si>
  <si>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</si>
  <si>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</si>
  <si>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</si>
  <si>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</si>
  <si>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</si>
  <si>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</si>
  <si>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</si>
  <si>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</si>
  <si>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</si>
  <si>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</si>
  <si>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</si>
  <si>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</si>
  <si>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</si>
  <si>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</si>
  <si>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</si>
  <si>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</si>
  <si>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</si>
  <si>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</si>
  <si>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</si>
  <si>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</si>
  <si>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</si>
  <si>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</si>
  <si>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</si>
  <si>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</si>
  <si>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</si>
  <si>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</si>
  <si>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</si>
  <si>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</si>
  <si>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</si>
  <si>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</si>
  <si>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</si>
  <si>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</si>
  <si>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</si>
  <si>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</si>
  <si>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</si>
  <si>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</si>
  <si>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</si>
  <si>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</si>
  <si>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</si>
  <si>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</si>
  <si>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</si>
  <si>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</si>
  <si>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</si>
  <si>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</si>
  <si>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</si>
  <si>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</si>
  <si>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</si>
  <si>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</si>
  <si>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</si>
  <si>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</si>
  <si>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</si>
  <si>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</si>
  <si>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</si>
  <si>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</si>
  <si>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</si>
  <si>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</si>
  <si>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</si>
  <si>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</si>
  <si>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</si>
  <si>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</si>
  <si>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</si>
  <si>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</si>
  <si>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</si>
  <si>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</si>
  <si>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</si>
  <si>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</si>
  <si>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</si>
  <si>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</si>
  <si>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</si>
  <si>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</si>
  <si>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</si>
  <si>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</si>
  <si>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</si>
  <si>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</si>
  <si>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</si>
  <si>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</si>
  <si>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</si>
  <si>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</si>
  <si>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</si>
  <si>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</si>
  <si>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</si>
  <si>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</si>
  <si>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</si>
  <si>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</si>
  <si>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</si>
  <si>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</si>
  <si>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</si>
  <si>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</si>
  <si>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</si>
  <si>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</si>
  <si>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</si>
  <si>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</si>
  <si>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</si>
  <si>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</si>
  <si>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</si>
  <si>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</si>
  <si>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</si>
  <si>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</si>
  <si>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</si>
  <si>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</si>
  <si>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</si>
  <si>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</si>
  <si>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</si>
  <si>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</si>
  <si>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</si>
  <si>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</si>
  <si>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</si>
  <si>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</si>
  <si>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</si>
  <si>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</si>
  <si>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</si>
  <si>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</si>
  <si>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</si>
  <si>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</si>
  <si>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</si>
  <si>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</si>
  <si>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</si>
  <si>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</si>
  <si>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</si>
  <si>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</si>
  <si>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</si>
  <si>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</si>
  <si>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</si>
  <si>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</si>
  <si>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</si>
  <si>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</si>
  <si>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</si>
  <si>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</si>
  <si>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</si>
  <si>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</si>
  <si>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</si>
  <si>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</si>
  <si>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</si>
  <si>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</si>
  <si>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</si>
  <si>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</si>
  <si>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</si>
  <si>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</si>
  <si>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</si>
  <si>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</si>
  <si>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</si>
  <si>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</si>
  <si>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</si>
  <si>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</si>
  <si>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</si>
  <si>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</si>
  <si>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</si>
  <si>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</si>
  <si>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</si>
  <si>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</si>
  <si>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</si>
  <si>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</si>
  <si>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</si>
  <si>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</si>
  <si>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</si>
  <si>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</si>
  <si>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</si>
  <si>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</si>
  <si>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</si>
  <si>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</si>
  <si>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</si>
  <si>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</si>
  <si>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</si>
  <si>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</si>
  <si>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</si>
  <si>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</si>
  <si>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</si>
  <si>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</si>
  <si>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</si>
  <si>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</si>
  <si>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</si>
  <si>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</si>
  <si>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</si>
  <si>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</si>
  <si>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</si>
  <si>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</si>
  <si>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</si>
  <si>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</si>
  <si>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</si>
  <si>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</si>
  <si>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</si>
  <si>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</si>
  <si>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</si>
  <si>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</si>
  <si>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</si>
  <si>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</si>
  <si>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</si>
  <si>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</si>
  <si>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</si>
  <si>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</si>
  <si>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</si>
  <si>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</si>
  <si>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</si>
  <si>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</si>
  <si>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</si>
  <si>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</si>
  <si>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</si>
  <si>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</si>
  <si>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</si>
  <si>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</si>
  <si>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</si>
  <si>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</si>
  <si>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</si>
  <si>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</si>
  <si>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</si>
  <si>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</si>
  <si>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</si>
  <si>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</si>
  <si>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</si>
  <si>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</si>
  <si>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</si>
  <si>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</si>
  <si>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</si>
  <si>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</si>
  <si>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</si>
  <si>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</si>
  <si>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</si>
  <si>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</si>
  <si>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</si>
  <si>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</si>
  <si>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</si>
  <si>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</si>
  <si>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</si>
  <si>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</si>
  <si>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</si>
  <si>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</si>
  <si>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</si>
  <si>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</si>
  <si>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</si>
  <si>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</si>
  <si>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</si>
  <si>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</si>
  <si>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</si>
  <si>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</si>
  <si>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</si>
  <si>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</si>
  <si>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</si>
  <si>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</si>
  <si>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</si>
  <si>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</si>
  <si>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</si>
  <si>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</si>
  <si>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</si>
  <si>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</si>
  <si>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</si>
  <si>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</si>
  <si>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</si>
  <si>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</si>
  <si>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</si>
  <si>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</si>
  <si>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</si>
  <si>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</si>
  <si>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</si>
  <si>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</si>
  <si>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</si>
  <si>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</si>
  <si>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</si>
  <si>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</si>
  <si>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</si>
  <si>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</si>
  <si>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</si>
  <si>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</si>
  <si>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</si>
  <si>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</si>
  <si>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</si>
  <si>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</si>
  <si>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</si>
  <si>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</si>
  <si>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</si>
  <si>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</si>
  <si>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</si>
  <si>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</si>
  <si>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</si>
  <si>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</si>
  <si>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</si>
  <si>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</si>
  <si>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</si>
  <si>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</si>
  <si>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</si>
  <si>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</si>
  <si>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</si>
  <si>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</si>
  <si>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</si>
  <si>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</si>
  <si>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</si>
  <si>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</si>
  <si>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</si>
  <si>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</si>
  <si>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</si>
  <si>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</si>
  <si>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</si>
  <si>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</si>
  <si>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</si>
  <si>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</si>
  <si>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</si>
  <si>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</si>
  <si>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</si>
  <si>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</si>
  <si>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</si>
  <si>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</si>
  <si>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</si>
  <si>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</si>
  <si>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</si>
  <si>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</si>
  <si>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</si>
  <si>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</si>
  <si>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</si>
  <si>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</si>
  <si>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</si>
  <si>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</si>
  <si>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</si>
  <si>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</si>
  <si>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</si>
  <si>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</si>
  <si>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</si>
  <si>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</si>
  <si>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</si>
  <si>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</si>
  <si>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</si>
  <si>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</si>
  <si>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</si>
  <si>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</si>
  <si>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</si>
  <si>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</si>
  <si>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</si>
  <si>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</si>
  <si>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</si>
  <si>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</si>
  <si>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</si>
  <si>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</si>
  <si>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</si>
  <si>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</si>
  <si>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</si>
  <si>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</si>
  <si>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</si>
  <si>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</si>
  <si>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</si>
  <si>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</si>
  <si>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</si>
  <si>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</si>
  <si>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</si>
  <si>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</si>
  <si>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</si>
  <si>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</si>
  <si>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</si>
  <si>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</si>
  <si>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</si>
  <si>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</si>
  <si>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</si>
  <si>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</si>
  <si>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</si>
  <si>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</si>
  <si>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</si>
  <si>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</si>
  <si>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</si>
  <si>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</si>
  <si>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</si>
  <si>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</si>
  <si>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</si>
  <si>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</si>
  <si>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</si>
  <si>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</si>
  <si>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</si>
  <si>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</si>
  <si>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</si>
  <si>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</si>
  <si>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</si>
  <si>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</si>
  <si>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</si>
  <si>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</si>
  <si>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</si>
  <si>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</si>
  <si>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</si>
  <si>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</si>
  <si>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</si>
  <si>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</si>
  <si>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</si>
  <si>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</si>
  <si>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</si>
  <si>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</si>
  <si>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</si>
  <si>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</si>
  <si>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</si>
  <si>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</si>
  <si>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</si>
  <si>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</si>
  <si>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</si>
  <si>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</si>
  <si>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</si>
  <si>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</si>
  <si>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</si>
  <si>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</si>
  <si>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</si>
  <si>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</si>
  <si>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</si>
  <si>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</si>
  <si>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</si>
  <si>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</si>
  <si>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</si>
  <si>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</si>
  <si>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</si>
  <si>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</si>
  <si>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</si>
  <si>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</si>
  <si>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</si>
  <si>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</si>
  <si>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</si>
  <si>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</si>
  <si>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</si>
  <si>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</si>
  <si>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</si>
  <si>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</si>
  <si>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</si>
  <si>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</si>
  <si>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</si>
  <si>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</si>
  <si>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</si>
  <si>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</si>
  <si>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</si>
  <si>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</si>
  <si>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</si>
  <si>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</si>
  <si>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</si>
  <si>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</si>
  <si>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</si>
  <si>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</si>
  <si>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</si>
  <si>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</si>
  <si>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</si>
  <si>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</si>
  <si>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</si>
  <si>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</si>
  <si>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</si>
  <si>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</si>
  <si>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</si>
  <si>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</si>
  <si>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</si>
  <si>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</si>
  <si>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</si>
  <si>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</si>
  <si>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</si>
  <si>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</si>
  <si>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</si>
  <si>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</si>
  <si>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</si>
  <si>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</si>
  <si>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</si>
  <si>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</si>
  <si>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</si>
  <si>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</si>
  <si>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</si>
  <si>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</si>
  <si>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</si>
  <si>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</si>
  <si>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</si>
  <si>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</si>
  <si>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</si>
  <si>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</si>
  <si>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</si>
  <si>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</si>
  <si>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</si>
  <si>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</si>
  <si>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</si>
  <si>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</si>
  <si>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</si>
  <si>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</si>
  <si>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</si>
  <si>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</si>
  <si>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</si>
  <si>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</si>
  <si>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</si>
  <si>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</si>
  <si>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</si>
  <si>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</si>
  <si>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</si>
  <si>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</si>
  <si>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</si>
  <si>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</si>
  <si>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</si>
  <si>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</si>
  <si>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</si>
  <si>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</si>
  <si>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</si>
  <si>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</si>
  <si>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</si>
  <si>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</si>
  <si>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</si>
  <si>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</si>
  <si>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</si>
  <si>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</si>
  <si>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</si>
  <si>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</si>
  <si>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</si>
  <si>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</si>
  <si>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</si>
  <si>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</si>
  <si>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</si>
  <si>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</si>
  <si>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</si>
  <si>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</si>
  <si>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</si>
  <si>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</si>
  <si>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</si>
  <si>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</si>
  <si>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</si>
  <si>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</si>
  <si>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</si>
  <si>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</si>
  <si>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</si>
  <si>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</si>
  <si>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</si>
  <si>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</si>
  <si>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</si>
  <si>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</si>
  <si>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</si>
  <si>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</si>
  <si>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</si>
  <si>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</si>
  <si>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</si>
  <si>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</si>
  <si>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</si>
  <si>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</si>
  <si>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</si>
  <si>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</si>
  <si>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</si>
  <si>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</si>
  <si>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</si>
  <si>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</si>
  <si>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</si>
  <si>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</si>
  <si>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</si>
  <si>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</si>
  <si>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</si>
  <si>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</si>
  <si>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</si>
  <si>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</si>
  <si>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</si>
  <si>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</si>
  <si>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</si>
  <si>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</si>
  <si>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</si>
  <si>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</si>
  <si>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</si>
  <si>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</si>
  <si>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</si>
  <si>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</si>
  <si>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</si>
  <si>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</si>
  <si>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</si>
  <si>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</si>
  <si>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</si>
  <si>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</si>
  <si>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</si>
  <si>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</si>
  <si>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</si>
  <si>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</si>
  <si>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</si>
  <si>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</si>
  <si>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</si>
  <si>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</si>
  <si>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</si>
  <si>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</si>
  <si>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</si>
  <si>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</si>
  <si>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</si>
  <si>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</si>
  <si>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</si>
  <si>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</si>
  <si>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</si>
  <si>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</si>
  <si>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</si>
  <si>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</si>
  <si>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</si>
  <si>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</si>
  <si>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</si>
  <si>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</si>
  <si>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</si>
  <si>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</si>
  <si>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</si>
  <si>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</si>
  <si>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</si>
  <si>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</si>
  <si>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</si>
  <si>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</si>
  <si>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</si>
  <si>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</si>
  <si>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</si>
  <si>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</si>
  <si>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</si>
  <si>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</si>
  <si>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</si>
  <si>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</si>
  <si>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</si>
  <si>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</si>
  <si>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</si>
  <si>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</si>
  <si>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</si>
  <si>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</si>
  <si>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</si>
  <si>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</si>
  <si>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</si>
  <si>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</si>
  <si>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</si>
  <si>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</si>
  <si>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</si>
  <si>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</si>
  <si>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</si>
  <si>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</si>
  <si>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</si>
  <si>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</si>
  <si>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</si>
  <si>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</si>
  <si>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</si>
  <si>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</si>
  <si>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</si>
  <si>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</si>
  <si>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</si>
  <si>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</si>
  <si>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</si>
  <si>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</si>
  <si>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</si>
  <si>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</si>
  <si>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</si>
  <si>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</si>
  <si>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</si>
  <si>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</si>
  <si>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</si>
  <si>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</si>
  <si>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</si>
  <si>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</si>
  <si>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</si>
  <si>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</si>
  <si>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</si>
  <si>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</si>
  <si>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</si>
  <si>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</si>
  <si>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</si>
  <si>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</si>
  <si>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</si>
  <si>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</si>
  <si>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</si>
  <si>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</si>
  <si>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</si>
  <si>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</si>
  <si>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</si>
  <si>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</si>
  <si>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</si>
  <si>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</si>
  <si>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</si>
  <si>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</si>
  <si>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</si>
  <si>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</si>
  <si>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</si>
  <si>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</si>
  <si>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</si>
  <si>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</si>
  <si>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</si>
  <si>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</si>
  <si>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</si>
  <si>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</si>
  <si>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</si>
  <si>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</si>
  <si>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</si>
  <si>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</si>
  <si>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</si>
  <si>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</si>
  <si>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</si>
  <si>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</si>
  <si>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</si>
  <si>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</si>
  <si>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</si>
  <si>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</si>
  <si>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</si>
  <si>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</si>
  <si>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</si>
  <si>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</si>
  <si>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</si>
  <si>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</si>
  <si>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</si>
  <si>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</si>
  <si>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</si>
  <si>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</si>
  <si>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</si>
  <si>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</si>
  <si>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</si>
  <si>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</si>
  <si>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</si>
  <si>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</si>
  <si>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</si>
  <si>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</si>
  <si>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</si>
  <si>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</si>
  <si>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</si>
  <si>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</si>
  <si>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</si>
  <si>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</si>
  <si>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</si>
  <si>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</si>
  <si>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</si>
  <si>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</si>
  <si>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</si>
  <si>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</si>
  <si>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</si>
  <si>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</si>
  <si>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</si>
  <si>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</si>
  <si>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</si>
  <si>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</si>
  <si>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</si>
  <si>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</si>
  <si>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</si>
  <si>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</si>
  <si>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</si>
  <si>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</si>
  <si>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</si>
  <si>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</si>
  <si>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</si>
  <si>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</si>
  <si>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</si>
  <si>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</si>
  <si>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</si>
  <si>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</si>
  <si>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</si>
  <si>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</si>
  <si>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</si>
  <si>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</si>
  <si>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</si>
  <si>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</si>
  <si>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</si>
  <si>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</si>
  <si>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</si>
  <si>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</si>
  <si>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</si>
  <si>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</si>
  <si>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</si>
  <si>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</si>
  <si>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</si>
  <si>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</si>
  <si>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</si>
  <si>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</si>
  <si>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</si>
  <si>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</si>
  <si>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</si>
  <si>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</si>
  <si>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</si>
  <si>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</si>
  <si>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</si>
  <si>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</si>
  <si>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</si>
  <si>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</si>
  <si>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</si>
  <si>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</si>
  <si>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</si>
  <si>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</si>
  <si>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</si>
  <si>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</si>
  <si>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</si>
  <si>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</si>
  <si>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</si>
  <si>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</si>
  <si>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</si>
  <si>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</si>
  <si>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</si>
  <si>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</si>
  <si>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</si>
  <si>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</si>
  <si>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</si>
  <si>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</si>
  <si>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</si>
  <si>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</si>
  <si>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</si>
  <si>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</si>
  <si>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</si>
  <si>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</si>
  <si>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</si>
  <si>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</si>
  <si>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</si>
  <si>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</si>
  <si>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</si>
  <si>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</si>
  <si>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</si>
  <si>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</si>
  <si>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</si>
  <si>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</si>
  <si>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</si>
  <si>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</si>
  <si>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</si>
  <si>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</si>
  <si>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</si>
  <si>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</si>
  <si>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</si>
  <si>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</si>
  <si>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</si>
  <si>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</si>
  <si>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</si>
  <si>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</si>
  <si>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</si>
  <si>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</si>
  <si>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</si>
  <si>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</si>
  <si>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</si>
  <si>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</si>
  <si>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</si>
  <si>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</si>
  <si>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</si>
  <si>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</si>
  <si>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</si>
  <si>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</si>
  <si>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</si>
  <si>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</si>
  <si>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</si>
  <si>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</si>
  <si>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</si>
  <si>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</si>
  <si>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</si>
  <si>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</si>
  <si>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</si>
  <si>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</si>
  <si>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</si>
  <si>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</si>
  <si>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</si>
  <si>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</si>
  <si>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</si>
  <si>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</si>
  <si>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</si>
  <si>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</si>
  <si>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</si>
  <si>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</si>
  <si>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</si>
  <si>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</si>
  <si>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</si>
  <si>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</si>
  <si>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</si>
  <si>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</si>
  <si>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</si>
  <si>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</si>
  <si>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</si>
  <si>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</si>
  <si>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</si>
  <si>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</si>
  <si>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</si>
  <si>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</si>
  <si>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</si>
  <si>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</si>
  <si>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</si>
  <si>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</si>
  <si>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</si>
  <si>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</si>
  <si>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</si>
  <si>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</si>
  <si>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</si>
  <si>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</si>
  <si>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</si>
  <si>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</si>
  <si>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</si>
  <si>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</si>
  <si>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</si>
  <si>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</si>
  <si>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</si>
  <si>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</si>
  <si>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</si>
  <si>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</si>
  <si>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</si>
  <si>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</si>
  <si>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</si>
  <si>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</si>
  <si>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</si>
  <si>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</si>
  <si>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</si>
  <si>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</si>
  <si>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</si>
  <si>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</si>
  <si>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</si>
  <si>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</si>
  <si>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</si>
  <si>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</si>
  <si>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</si>
  <si>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</si>
  <si>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</si>
  <si>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</si>
  <si>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</si>
  <si>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</si>
  <si>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</si>
  <si>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</si>
  <si>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</si>
  <si>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</si>
  <si>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</si>
  <si>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</si>
  <si>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</si>
  <si>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</si>
  <si>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</si>
  <si>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</si>
  <si>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</si>
  <si>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</si>
  <si>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</si>
  <si>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</si>
  <si>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</si>
  <si>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</si>
  <si>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</si>
  <si>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</si>
  <si>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</si>
  <si>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</si>
  <si>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</si>
  <si>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</si>
  <si>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</si>
  <si>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</si>
  <si>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</si>
  <si>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</si>
  <si>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</si>
  <si>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</si>
  <si>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</si>
  <si>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</si>
  <si>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</si>
  <si>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</si>
  <si>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</si>
  <si>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</si>
  <si>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</si>
  <si>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</si>
  <si>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</si>
  <si>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</si>
  <si>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</si>
  <si>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</si>
  <si>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</si>
  <si>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</si>
  <si>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</si>
  <si>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</si>
  <si>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</si>
  <si>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</si>
  <si>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</si>
  <si>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</si>
  <si>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</si>
  <si>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</si>
  <si>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</si>
  <si>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</si>
  <si>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</si>
  <si>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</si>
  <si>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</si>
  <si>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</si>
  <si>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</si>
  <si>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</si>
  <si>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</si>
  <si>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</si>
  <si>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</si>
  <si>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</si>
  <si>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</si>
  <si>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</si>
  <si>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</si>
  <si>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</si>
  <si>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</si>
  <si>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</si>
  <si>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</si>
  <si>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</si>
  <si>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</si>
  <si>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</si>
  <si>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</si>
  <si>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</si>
  <si>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</si>
  <si>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</si>
  <si>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</si>
  <si>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</si>
  <si>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</si>
  <si>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</si>
  <si>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</si>
  <si>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</si>
  <si>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</si>
  <si>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</si>
  <si>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</si>
  <si>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</si>
  <si>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</si>
  <si>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</si>
  <si>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</si>
  <si>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</si>
  <si>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</si>
  <si>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</si>
  <si>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</si>
  <si>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</si>
  <si>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</si>
  <si>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</si>
  <si>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</si>
  <si>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</si>
  <si>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</si>
  <si>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</si>
  <si>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</si>
  <si>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</si>
  <si>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</si>
  <si>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</si>
  <si>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</si>
  <si>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</si>
  <si>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</si>
  <si>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</si>
  <si>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</si>
  <si>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</si>
  <si>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</si>
  <si>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</si>
  <si>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</si>
  <si>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</si>
  <si>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</si>
  <si>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</si>
  <si>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</si>
  <si>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</si>
  <si>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</si>
  <si>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</si>
  <si>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</si>
  <si>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</si>
  <si>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</si>
  <si>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</si>
  <si>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</si>
  <si>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</si>
  <si>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</si>
  <si>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</si>
  <si>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</si>
  <si>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</si>
  <si>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</si>
  <si>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</si>
  <si>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</si>
  <si>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</si>
  <si>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</si>
  <si>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</si>
  <si>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</si>
  <si>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</si>
  <si>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</si>
  <si>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</si>
  <si>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</si>
  <si>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</si>
  <si>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</si>
  <si>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</si>
  <si>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</si>
  <si>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</si>
  <si>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</si>
  <si>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</si>
  <si>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</si>
  <si>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</si>
  <si>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</si>
  <si>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</si>
  <si>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</si>
  <si>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</si>
  <si>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</si>
  <si>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</si>
  <si>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</si>
  <si>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</si>
  <si>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</si>
  <si>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</si>
  <si>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</si>
  <si>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</si>
  <si>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</si>
  <si>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</si>
  <si>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</si>
  <si>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</si>
  <si>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</si>
  <si>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</si>
  <si>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</si>
  <si>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</si>
  <si>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</si>
  <si>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</si>
  <si>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</si>
  <si>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</si>
  <si>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</si>
  <si>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</si>
  <si>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</si>
  <si>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</si>
  <si>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</si>
  <si>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</si>
  <si>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</si>
  <si>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</si>
  <si>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</si>
  <si>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</si>
  <si>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</si>
  <si>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</si>
  <si>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</si>
  <si>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</si>
  <si>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</si>
  <si>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</si>
  <si>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</si>
  <si>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</si>
  <si>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</si>
  <si>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</si>
  <si>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</si>
  <si>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</si>
  <si>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</si>
  <si>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</si>
  <si>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</si>
  <si>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</si>
  <si>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</si>
  <si>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</si>
  <si>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</si>
  <si>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</si>
  <si>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</si>
  <si>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</si>
  <si>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</si>
  <si>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</si>
  <si>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</si>
  <si>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</si>
  <si>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</si>
  <si>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</si>
  <si>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</si>
  <si>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</si>
  <si>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</si>
  <si>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</si>
  <si>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</si>
  <si>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</si>
  <si>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</si>
  <si>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</si>
  <si>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</si>
  <si>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</si>
  <si>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</si>
  <si>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</si>
  <si>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</si>
  <si>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</si>
  <si>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</si>
  <si>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</si>
  <si>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</si>
  <si>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</si>
  <si>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</si>
  <si>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</si>
  <si>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</si>
  <si>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</si>
  <si>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</si>
  <si>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</si>
  <si>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</si>
  <si>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</si>
  <si>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</si>
  <si>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</si>
  <si>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</si>
  <si>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</si>
  <si>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</si>
  <si>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</si>
  <si>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</si>
  <si>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</si>
  <si>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</si>
  <si>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</si>
  <si>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</si>
  <si>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</si>
  <si>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</si>
  <si>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</si>
  <si>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</si>
  <si>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</si>
  <si>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</si>
  <si>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</si>
  <si>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</si>
  <si>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</si>
  <si>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</si>
  <si>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</si>
  <si>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</si>
  <si>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</si>
  <si>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</si>
  <si>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</si>
  <si>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</si>
  <si>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</si>
  <si>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</si>
  <si>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</si>
  <si>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</si>
  <si>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</si>
  <si>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</si>
  <si>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</si>
  <si>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</si>
  <si>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</si>
  <si>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</si>
  <si>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</si>
  <si>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</si>
  <si>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</si>
  <si>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</si>
  <si>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</si>
  <si>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</si>
  <si>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</si>
  <si>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</si>
  <si>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</si>
  <si>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</si>
  <si>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</si>
  <si>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</si>
  <si>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</si>
  <si>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</si>
  <si>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</si>
  <si>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</si>
  <si>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</si>
  <si>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</si>
  <si>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</si>
  <si>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</si>
  <si>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</si>
  <si>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</si>
  <si>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</si>
  <si>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</si>
  <si>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</si>
  <si>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</si>
  <si>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</si>
  <si>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</si>
  <si>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</si>
  <si>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</si>
  <si>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</si>
  <si>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</si>
  <si>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</si>
  <si>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</si>
  <si>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</si>
  <si>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</si>
  <si>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</si>
  <si>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</si>
  <si>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</si>
  <si>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</si>
  <si>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</si>
  <si>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</si>
  <si>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</si>
  <si>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</si>
  <si>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</si>
  <si>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</si>
  <si>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</si>
  <si>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</si>
  <si>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</si>
  <si>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</si>
  <si>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</si>
  <si>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</si>
  <si>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</si>
  <si>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</si>
  <si>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</si>
  <si>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</si>
  <si>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</si>
  <si>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</si>
  <si>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</si>
  <si>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</si>
  <si>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</si>
  <si>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</si>
  <si>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</si>
  <si>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</si>
  <si>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</si>
  <si>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</si>
  <si>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</si>
  <si>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</si>
  <si>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</si>
  <si>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</si>
  <si>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</si>
  <si>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</si>
  <si>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</si>
  <si>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</si>
  <si>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</si>
  <si>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</si>
  <si>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</si>
  <si>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</si>
  <si>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</si>
  <si>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</si>
  <si>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</si>
  <si>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</si>
  <si>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</si>
  <si>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</si>
  <si>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</si>
  <si>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</si>
  <si>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</si>
  <si>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</si>
  <si>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</si>
  <si>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</si>
  <si>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</si>
  <si>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</si>
  <si>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</si>
  <si>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</si>
  <si>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</si>
  <si>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</si>
  <si>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</si>
  <si>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</si>
  <si>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</si>
  <si>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</si>
  <si>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</si>
  <si>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</si>
  <si>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</si>
  <si>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</si>
  <si>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</si>
  <si>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</si>
  <si>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</si>
  <si>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</si>
  <si>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</si>
  <si>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</si>
  <si>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</si>
  <si>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</si>
  <si>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</si>
  <si>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</si>
  <si>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</si>
  <si>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</si>
  <si>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</si>
  <si>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</si>
  <si>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</si>
  <si>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</si>
  <si>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</si>
  <si>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</si>
  <si>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</si>
  <si>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</si>
  <si>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</si>
  <si>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</si>
  <si>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</si>
  <si>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</si>
  <si>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</si>
  <si>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</si>
  <si>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</si>
  <si>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</si>
  <si>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</si>
  <si>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</si>
  <si>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</si>
  <si>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</si>
  <si>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</si>
  <si>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</si>
  <si>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</si>
  <si>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</si>
  <si>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</si>
  <si>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</si>
  <si>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</si>
  <si>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</si>
  <si>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</si>
  <si>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</si>
  <si>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</si>
  <si>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</si>
  <si>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</si>
  <si>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</si>
  <si>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</si>
  <si>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</si>
  <si>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</si>
  <si>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</si>
  <si>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</si>
  <si>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</si>
  <si>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</si>
  <si>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</si>
  <si>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</si>
  <si>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</si>
  <si>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</si>
  <si>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</si>
  <si>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</si>
  <si>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</si>
  <si>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</si>
  <si>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</si>
  <si>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</si>
  <si>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</si>
  <si>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</si>
  <si>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</si>
  <si>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</si>
  <si>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</si>
  <si>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</si>
  <si>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</si>
  <si>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</si>
  <si>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</si>
  <si>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</si>
  <si>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</si>
  <si>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</si>
  <si>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</si>
  <si>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</si>
  <si>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</si>
  <si>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</si>
  <si>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</si>
  <si>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</si>
  <si>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</si>
  <si>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</si>
  <si>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</si>
  <si>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</si>
  <si>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</si>
  <si>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</si>
  <si>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</si>
  <si>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</si>
  <si>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</si>
  <si>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</si>
  <si>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</si>
  <si>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</si>
  <si>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</si>
  <si>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</si>
  <si>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</si>
  <si>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</si>
  <si>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</si>
  <si>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</si>
  <si>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</si>
  <si>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</si>
  <si>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</si>
  <si>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</si>
  <si>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</si>
  <si>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</si>
  <si>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</si>
  <si>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</si>
  <si>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</si>
  <si>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</si>
  <si>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</si>
  <si>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</si>
  <si>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</si>
  <si>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</si>
  <si>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</si>
  <si>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</si>
  <si>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</si>
  <si>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</si>
  <si>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</si>
  <si>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</si>
  <si>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</si>
  <si>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</si>
  <si>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</si>
  <si>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</si>
  <si>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</si>
  <si>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</si>
  <si>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</si>
  <si>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</si>
  <si>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</si>
  <si>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</si>
  <si>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</si>
  <si>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</si>
  <si>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</si>
  <si>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</si>
  <si>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</si>
  <si>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</si>
  <si>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</si>
  <si>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</si>
  <si>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</si>
  <si>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</si>
  <si>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</si>
  <si>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</si>
  <si>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</si>
  <si>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</si>
  <si>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</si>
  <si>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</si>
  <si>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</si>
  <si>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</si>
  <si>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</si>
  <si>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</si>
  <si>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</si>
  <si>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</si>
  <si>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</si>
  <si>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</si>
  <si>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</si>
  <si>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</si>
  <si>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</si>
  <si>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</si>
  <si>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</si>
  <si>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</si>
  <si>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</si>
  <si>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</si>
  <si>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</si>
  <si>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</si>
  <si>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</si>
  <si>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</si>
  <si>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</si>
  <si>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</si>
  <si>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</si>
  <si>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</si>
  <si>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</si>
  <si>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</si>
  <si>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</si>
  <si>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</si>
  <si>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</si>
  <si>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</si>
  <si>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</si>
  <si>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</si>
  <si>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</si>
  <si>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</si>
  <si>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</si>
  <si>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</si>
  <si>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</si>
  <si>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</si>
  <si>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</si>
  <si>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</si>
  <si>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</si>
  <si>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</si>
  <si>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</si>
  <si>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</si>
  <si>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</si>
  <si>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</si>
  <si>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</si>
  <si>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</si>
  <si>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</si>
  <si>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</si>
  <si>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</si>
  <si>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</si>
  <si>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</si>
  <si>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</si>
  <si>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</si>
  <si>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</si>
  <si>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</si>
  <si>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</si>
  <si>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</si>
  <si>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</si>
  <si>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</si>
  <si>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</si>
  <si>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</si>
  <si>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</si>
  <si>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</si>
  <si>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</si>
  <si>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</si>
  <si>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</si>
  <si>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</si>
  <si>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</si>
  <si>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</si>
  <si>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</si>
  <si>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</si>
  <si>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</si>
  <si>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</si>
  <si>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</si>
  <si>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</si>
  <si>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</si>
  <si>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</si>
  <si>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</si>
  <si>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</si>
  <si>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</si>
  <si>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</si>
  <si>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</si>
  <si>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</si>
  <si>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</si>
  <si>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</si>
  <si>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</si>
  <si>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</si>
  <si>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</si>
  <si>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</si>
  <si>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</si>
  <si>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</si>
  <si>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</si>
  <si>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</si>
  <si>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</si>
  <si>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</si>
  <si>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</si>
  <si>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</si>
  <si>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</si>
  <si>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</si>
  <si>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</si>
  <si>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</si>
  <si>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</si>
  <si>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</si>
  <si>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</si>
  <si>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</si>
  <si>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</si>
  <si>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</si>
  <si>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</si>
  <si>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</si>
  <si>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</si>
  <si>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</si>
  <si>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</si>
  <si>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</si>
  <si>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</si>
  <si>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</si>
  <si>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</si>
  <si>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</si>
  <si>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</si>
  <si>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</si>
  <si>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</si>
  <si>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</si>
  <si>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</si>
  <si>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</si>
  <si>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</si>
  <si>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</si>
  <si>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</si>
  <si>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</si>
  <si>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</si>
  <si>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</si>
  <si>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</si>
  <si>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</si>
  <si>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</si>
  <si>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</si>
  <si>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</si>
  <si>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</si>
  <si>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</si>
  <si>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</si>
  <si>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</si>
  <si>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</si>
  <si>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</si>
  <si>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</si>
  <si>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</si>
  <si>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</si>
  <si>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</si>
  <si>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</si>
  <si>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</si>
  <si>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</si>
  <si>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</si>
  <si>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</si>
  <si>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</si>
  <si>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</si>
  <si>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</si>
  <si>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</si>
  <si>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</si>
  <si>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</si>
  <si>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</si>
  <si>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</si>
  <si>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</si>
  <si>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</si>
  <si>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</si>
  <si>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</si>
  <si>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</si>
  <si>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</si>
  <si>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</si>
  <si>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</si>
  <si>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</si>
  <si>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</si>
  <si>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</si>
  <si>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</si>
  <si>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</si>
  <si>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</si>
  <si>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</si>
  <si>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</si>
  <si>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</si>
  <si>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</si>
  <si>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</si>
  <si>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</si>
  <si>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</si>
  <si>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</si>
  <si>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</si>
  <si>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</si>
  <si>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</si>
  <si>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</si>
  <si>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</si>
  <si>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</si>
  <si>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</si>
  <si>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</si>
  <si>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</si>
  <si>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</si>
  <si>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</si>
  <si>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</si>
  <si>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</si>
  <si>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</si>
  <si>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</si>
  <si>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</si>
  <si>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</si>
  <si>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</si>
  <si>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</si>
  <si>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</si>
  <si>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</si>
  <si>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</si>
  <si>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</si>
  <si>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</si>
  <si>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</si>
  <si>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</si>
  <si>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</si>
  <si>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</si>
  <si>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</si>
  <si>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</si>
  <si>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</si>
  <si>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</si>
  <si>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</si>
  <si>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</si>
  <si>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</si>
  <si>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</si>
  <si>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</si>
  <si>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</si>
  <si>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</si>
  <si>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</si>
  <si>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</si>
  <si>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</si>
  <si>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</si>
  <si>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</si>
  <si>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</si>
  <si>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</si>
  <si>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</si>
  <si>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</si>
  <si>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</si>
  <si>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</si>
  <si>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</si>
  <si>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</si>
  <si>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</si>
  <si>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</si>
  <si>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</si>
  <si>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</si>
  <si>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</si>
  <si>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</si>
  <si>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</si>
  <si>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</si>
  <si>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</si>
  <si>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</si>
  <si>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</si>
  <si>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</si>
  <si>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</si>
  <si>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</si>
  <si>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</si>
  <si>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</si>
  <si>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</si>
  <si>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</si>
  <si>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</si>
  <si>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</si>
  <si>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</si>
  <si>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</si>
  <si>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</si>
  <si>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</si>
  <si>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</si>
  <si>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</si>
  <si>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</si>
  <si>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</si>
  <si>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</si>
  <si>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</si>
  <si>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</si>
  <si>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</si>
  <si>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</si>
  <si>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</si>
  <si>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</si>
  <si>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</si>
  <si>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</si>
  <si>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</si>
  <si>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</si>
  <si>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</si>
  <si>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</si>
  <si>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</si>
  <si>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</si>
  <si>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</si>
  <si>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</si>
  <si>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</si>
  <si>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</si>
  <si>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</si>
  <si>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</si>
  <si>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</si>
  <si>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</si>
  <si>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</si>
  <si>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</si>
  <si>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</si>
  <si>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</si>
  <si>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</si>
  <si>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</si>
  <si>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</si>
  <si>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</si>
  <si>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</si>
  <si>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</si>
  <si>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</si>
  <si>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</si>
  <si>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</si>
  <si>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</si>
  <si>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</si>
  <si>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</si>
  <si>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</si>
  <si>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</si>
  <si>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</si>
  <si>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</si>
  <si>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</si>
  <si>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</si>
  <si>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</si>
  <si>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</si>
  <si>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</si>
  <si>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</si>
  <si>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</si>
  <si>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</si>
  <si>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</si>
  <si>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</si>
  <si>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</si>
  <si>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</si>
  <si>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</si>
  <si>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</si>
  <si>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</si>
  <si>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</si>
  <si>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</si>
  <si>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</si>
  <si>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</si>
  <si>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</si>
  <si>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</si>
  <si>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</si>
  <si>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</si>
  <si>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</si>
  <si>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</si>
  <si>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</si>
  <si>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</si>
  <si>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</si>
  <si>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</si>
  <si>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</si>
  <si>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</si>
  <si>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</si>
  <si>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</si>
  <si>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</si>
  <si>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</si>
  <si>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</si>
  <si>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</si>
  <si>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</si>
  <si>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</si>
  <si>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</si>
  <si>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</si>
  <si>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</si>
  <si>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</si>
  <si>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</si>
  <si>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</si>
  <si>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</si>
  <si>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</si>
  <si>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</si>
  <si>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</si>
  <si>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</si>
  <si>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</si>
  <si>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</si>
  <si>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</si>
  <si>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</si>
  <si>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</si>
  <si>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</si>
  <si>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</si>
  <si>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</si>
  <si>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</si>
  <si>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</si>
  <si>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</si>
  <si>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</si>
  <si>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</si>
  <si>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</si>
  <si>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</si>
  <si>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</si>
  <si>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</si>
  <si>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</si>
  <si>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</si>
  <si>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</si>
  <si>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</si>
  <si>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</si>
  <si>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</si>
  <si>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</si>
  <si>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</si>
  <si>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</si>
  <si>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</si>
  <si>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</si>
  <si>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</si>
  <si>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</si>
  <si>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</si>
  <si>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</si>
  <si>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</si>
  <si>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</si>
  <si>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</si>
  <si>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</si>
  <si>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</si>
  <si>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</si>
  <si>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</si>
  <si>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</si>
  <si>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</si>
  <si>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</si>
  <si>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</si>
  <si>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</si>
  <si>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</si>
  <si>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</si>
  <si>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</si>
  <si>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</si>
  <si>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</si>
  <si>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</si>
  <si>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</si>
  <si>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</si>
  <si>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</si>
  <si>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</si>
  <si>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</si>
  <si>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</si>
  <si>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</si>
  <si>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</si>
  <si>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</si>
  <si>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</si>
  <si>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</si>
  <si>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</si>
  <si>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</si>
  <si>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</si>
  <si>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</si>
  <si>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</si>
  <si>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</si>
  <si>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</si>
  <si>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</si>
  <si>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</si>
  <si>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</si>
  <si>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</si>
  <si>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</si>
  <si>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</si>
  <si>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</si>
  <si>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</si>
  <si>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</si>
  <si>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</si>
  <si>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</si>
  <si>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</si>
  <si>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</si>
  <si>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</si>
  <si>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</si>
  <si>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</si>
  <si>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</si>
  <si>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</si>
  <si>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</si>
  <si>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</si>
  <si>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</si>
  <si>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</si>
  <si>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</si>
  <si>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</si>
  <si>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</si>
  <si>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</si>
  <si>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</si>
  <si>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</si>
  <si>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</si>
  <si>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</si>
  <si>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</si>
  <si>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</si>
  <si>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</si>
  <si>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</si>
  <si>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</si>
  <si>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</si>
  <si>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</si>
  <si>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</si>
  <si>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</si>
  <si>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</si>
  <si>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</si>
  <si>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</si>
  <si>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</si>
  <si>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</si>
  <si>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</si>
  <si>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</si>
  <si>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</si>
  <si>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</si>
  <si>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</si>
  <si>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</si>
  <si>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</si>
  <si>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</si>
  <si>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</si>
  <si>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</si>
  <si>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</si>
  <si>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</si>
  <si>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</si>
  <si>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</si>
  <si>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</si>
  <si>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</si>
  <si>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</si>
  <si>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</si>
  <si>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</si>
  <si>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</si>
  <si>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</si>
  <si>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</si>
  <si>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</si>
  <si>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</si>
  <si>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</si>
  <si>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</si>
  <si>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</si>
  <si>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</si>
  <si>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</si>
  <si>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</si>
  <si>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</si>
  <si>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</si>
  <si>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</si>
  <si>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</si>
  <si>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</si>
  <si>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</si>
  <si>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</si>
  <si>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</si>
  <si>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</si>
  <si>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</si>
  <si>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</si>
  <si>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</si>
  <si>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</si>
  <si>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</si>
  <si>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</si>
  <si>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</si>
  <si>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</si>
  <si>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</si>
  <si>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</si>
  <si>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</si>
  <si>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</si>
  <si>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</si>
  <si>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</si>
  <si>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</si>
  <si>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</si>
  <si>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</si>
  <si>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</si>
  <si>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</si>
  <si>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</si>
  <si>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</si>
  <si>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</si>
  <si>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</si>
  <si>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</si>
  <si>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</si>
  <si>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</si>
  <si>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</si>
  <si>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</si>
  <si>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</si>
  <si>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</si>
  <si>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</si>
  <si>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</si>
  <si>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</si>
  <si>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</si>
  <si>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</si>
  <si>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</si>
  <si>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</si>
  <si>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</si>
  <si>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</si>
  <si>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</si>
  <si>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</si>
  <si>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</si>
  <si>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</si>
  <si>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</si>
  <si>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</si>
  <si>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</si>
  <si>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</si>
  <si>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</si>
  <si>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</si>
  <si>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</si>
  <si>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</si>
  <si>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</si>
  <si>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</si>
  <si>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</si>
  <si>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</si>
  <si>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</si>
  <si>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</si>
  <si>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</si>
  <si>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</si>
  <si>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</si>
  <si>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</si>
  <si>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</si>
  <si>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</si>
  <si>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</si>
  <si>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</si>
  <si>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</si>
  <si>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</si>
  <si>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</si>
  <si>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</si>
  <si>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</si>
  <si>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</si>
  <si>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</si>
  <si>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</si>
  <si>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</si>
  <si>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</si>
  <si>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</si>
  <si>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</si>
  <si>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</si>
  <si>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</si>
  <si>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</si>
  <si>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</si>
  <si>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</si>
  <si>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</si>
  <si>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</si>
  <si>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</si>
  <si>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</si>
  <si>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</si>
  <si>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</si>
  <si>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</si>
  <si>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</si>
  <si>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</si>
  <si>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</si>
  <si>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</si>
  <si>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</si>
  <si>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</si>
  <si>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</si>
  <si>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</si>
  <si>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</si>
  <si>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</si>
  <si>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</si>
  <si>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</si>
  <si>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</si>
  <si>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</si>
  <si>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</si>
  <si>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</si>
  <si>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</si>
  <si>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</si>
  <si>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</si>
  <si>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</si>
  <si>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</si>
  <si>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</si>
  <si>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</si>
  <si>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</si>
  <si>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</si>
  <si>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</si>
  <si>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</si>
  <si>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</si>
  <si>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</si>
  <si>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</si>
  <si>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</si>
  <si>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</si>
  <si>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</si>
  <si>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</si>
  <si>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</si>
  <si>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</si>
  <si>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</si>
  <si>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</si>
  <si>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</si>
  <si>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</si>
  <si>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</si>
  <si>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</si>
  <si>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</si>
  <si>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</si>
  <si>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</si>
  <si>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</si>
  <si>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</si>
  <si>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</si>
  <si>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</si>
  <si>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</si>
  <si>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</si>
  <si>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</si>
  <si>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</si>
  <si>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</si>
  <si>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</si>
  <si>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</si>
  <si>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</si>
  <si>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</si>
  <si>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</si>
  <si>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</si>
  <si>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</si>
  <si>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</si>
  <si>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</si>
  <si>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</si>
  <si>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</si>
  <si>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</si>
  <si>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</si>
  <si>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</si>
  <si>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</si>
  <si>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</si>
  <si>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</si>
  <si>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</si>
  <si>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</si>
  <si>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</si>
  <si>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</si>
  <si>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</si>
  <si>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</si>
  <si>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</si>
  <si>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</si>
  <si>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</si>
  <si>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</si>
  <si>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</si>
  <si>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</si>
  <si>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</si>
  <si>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</si>
  <si>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</si>
  <si>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</si>
  <si>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</si>
  <si>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</si>
  <si>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</si>
  <si>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</si>
  <si>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</si>
  <si>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</si>
  <si>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</si>
  <si>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</si>
  <si>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</si>
  <si>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</si>
  <si>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</si>
  <si>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</si>
  <si>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</si>
  <si>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</si>
  <si>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</si>
  <si>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</si>
  <si>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</si>
  <si>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</si>
  <si>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</si>
  <si>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</si>
  <si>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</si>
  <si>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</si>
  <si>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</si>
  <si>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</si>
  <si>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</si>
  <si>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</si>
  <si>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</si>
  <si>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</si>
  <si>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</si>
  <si>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</si>
  <si>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</si>
  <si>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</si>
  <si>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</si>
  <si>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</si>
  <si>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</si>
  <si>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</si>
  <si>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</si>
  <si>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</si>
  <si>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</si>
  <si>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</si>
  <si>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</si>
  <si>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</si>
  <si>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</si>
  <si>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</si>
  <si>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</si>
  <si>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</si>
  <si>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</si>
  <si>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</si>
  <si>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</si>
  <si>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</si>
  <si>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</si>
  <si>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</si>
  <si>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</si>
  <si>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</si>
  <si>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</si>
  <si>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</si>
  <si>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</si>
  <si>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</si>
  <si>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</si>
  <si>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</si>
  <si>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</si>
  <si>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</si>
  <si>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</si>
  <si>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</si>
  <si>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</si>
  <si>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</si>
  <si>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</si>
  <si>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</si>
  <si>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</si>
  <si>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</si>
  <si>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</si>
  <si>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</si>
  <si>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</si>
  <si>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</si>
  <si>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</si>
  <si>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</si>
  <si>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</si>
  <si>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</si>
  <si>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</si>
  <si>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</si>
  <si>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</si>
  <si>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</si>
  <si>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</si>
  <si>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</si>
  <si>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</si>
  <si>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</si>
  <si>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</si>
  <si>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</si>
  <si>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</si>
  <si>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</si>
  <si>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</si>
  <si>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</si>
  <si>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</si>
  <si>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</si>
  <si>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</si>
  <si>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</si>
  <si>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</si>
  <si>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</si>
  <si>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</si>
  <si>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</si>
  <si>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</si>
  <si>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</si>
  <si>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</si>
  <si>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</si>
  <si>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</si>
  <si>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</si>
  <si>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</si>
  <si>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</si>
  <si>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</si>
  <si>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</si>
  <si>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</si>
  <si>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</si>
  <si>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</si>
  <si>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</si>
  <si>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</si>
  <si>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</si>
  <si>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</si>
  <si>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</si>
  <si>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</si>
  <si>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</si>
  <si>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</si>
  <si>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</si>
  <si>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</si>
  <si>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</si>
  <si>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</si>
  <si>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</si>
  <si>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</si>
  <si>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</si>
  <si>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</si>
  <si>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</si>
  <si>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</si>
  <si>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</si>
  <si>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</si>
  <si>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</si>
  <si>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</si>
  <si>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</si>
  <si>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</si>
  <si>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</si>
  <si>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</si>
  <si>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</si>
  <si>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</si>
  <si>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</si>
  <si>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</si>
  <si>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</si>
  <si>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</si>
  <si>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</si>
  <si>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</si>
  <si>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</si>
  <si>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</si>
  <si>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</si>
  <si>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</si>
  <si>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</si>
  <si>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</si>
  <si>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</si>
  <si>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</si>
  <si>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</si>
  <si>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</si>
  <si>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</si>
  <si>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</si>
  <si>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</si>
  <si>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</si>
  <si>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</si>
  <si>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</si>
  <si>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</si>
  <si>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</si>
  <si>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</si>
  <si>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</si>
  <si>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</si>
  <si>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</si>
  <si>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</si>
  <si>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</si>
  <si>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</si>
  <si>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</si>
  <si>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</si>
  <si>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</si>
  <si>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</si>
  <si>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</si>
  <si>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</si>
  <si>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</si>
  <si>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</si>
  <si>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</si>
  <si>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</si>
  <si>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</si>
  <si>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</si>
  <si>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</si>
  <si>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</si>
  <si>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</si>
  <si>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</si>
  <si>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</si>
  <si>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</si>
  <si>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</si>
  <si>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</si>
  <si>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</si>
  <si>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</si>
  <si>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</si>
  <si>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</si>
  <si>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</si>
  <si>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</si>
  <si>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</si>
  <si>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</si>
  <si>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</si>
  <si>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</si>
  <si>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</si>
  <si>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</si>
  <si>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</si>
  <si>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</si>
  <si>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</si>
  <si>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</si>
  <si>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</si>
  <si>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</si>
  <si>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</si>
  <si>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</si>
  <si>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</si>
  <si>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</si>
  <si>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</si>
  <si>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</si>
  <si>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</si>
  <si>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</si>
  <si>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</si>
  <si>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</si>
  <si>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</si>
  <si>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</si>
  <si>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</si>
  <si>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</si>
  <si>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</si>
  <si>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</si>
  <si>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</si>
  <si>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</si>
  <si>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</si>
  <si>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</si>
  <si>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</si>
  <si>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</si>
  <si>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</si>
  <si>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</si>
  <si>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</si>
  <si>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</si>
  <si>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</si>
  <si>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</si>
  <si>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</si>
  <si>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</si>
  <si>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</si>
  <si>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</si>
  <si>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</si>
  <si>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</si>
  <si>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</si>
  <si>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</si>
  <si>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</si>
  <si>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</si>
  <si>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</si>
  <si>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</si>
  <si>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</si>
  <si>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</si>
  <si>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</si>
  <si>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</si>
  <si>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</si>
  <si>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</si>
  <si>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</si>
  <si>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</si>
  <si>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</si>
  <si>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</si>
  <si>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</si>
  <si>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</si>
  <si>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</si>
  <si>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</si>
  <si>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</si>
  <si>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</si>
  <si>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</si>
  <si>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</si>
  <si>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</si>
  <si>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</si>
  <si>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</si>
  <si>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</si>
  <si>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</si>
  <si>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</si>
  <si>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</si>
  <si>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</si>
  <si>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</si>
  <si>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</si>
  <si>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</si>
  <si>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</si>
  <si>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</si>
  <si>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</si>
  <si>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</si>
  <si>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</si>
  <si>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</si>
  <si>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</si>
  <si>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</si>
  <si>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</si>
  <si>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</si>
  <si>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</si>
  <si>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</si>
  <si>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</si>
  <si>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</si>
  <si>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</si>
  <si>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</si>
  <si>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</si>
  <si>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</si>
  <si>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</si>
  <si>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</si>
  <si>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</si>
  <si>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</si>
  <si>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</si>
  <si>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</si>
  <si>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</si>
  <si>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</si>
  <si>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</si>
  <si>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</si>
  <si>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</si>
  <si>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</si>
  <si>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</si>
  <si>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</si>
  <si>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</si>
  <si>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</si>
  <si>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</si>
  <si>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</si>
  <si>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</si>
  <si>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</si>
  <si>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</si>
  <si>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</si>
  <si>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</si>
  <si>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</si>
  <si>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</si>
  <si>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</si>
  <si>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</si>
  <si>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</si>
  <si>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</si>
  <si>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</si>
  <si>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</si>
  <si>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</si>
  <si>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</si>
  <si>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</si>
  <si>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</si>
  <si>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</si>
  <si>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</si>
  <si>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</si>
  <si>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</si>
  <si>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</si>
  <si>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</si>
  <si>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</si>
  <si>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</si>
  <si>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</si>
  <si>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</si>
  <si>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</si>
  <si>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</si>
  <si>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</si>
  <si>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</si>
  <si>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</si>
  <si>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</si>
  <si>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</si>
  <si>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</si>
  <si>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</si>
  <si>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</si>
  <si>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</si>
  <si>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</si>
  <si>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</si>
  <si>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</si>
  <si>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</si>
  <si>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</si>
  <si>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</si>
  <si>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</si>
  <si>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</si>
  <si>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</si>
  <si>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</si>
  <si>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</si>
  <si>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</si>
  <si>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</si>
  <si>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</si>
  <si>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</si>
  <si>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</si>
  <si>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</si>
  <si>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</si>
  <si>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</si>
  <si>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</si>
  <si>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</si>
  <si>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</si>
  <si>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</si>
  <si>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</si>
  <si>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</si>
  <si>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</si>
  <si>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</si>
  <si>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</si>
  <si>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</si>
  <si>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</si>
  <si>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</si>
  <si>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</si>
  <si>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</si>
  <si>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</si>
  <si>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</si>
  <si>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</si>
  <si>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</si>
  <si>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</si>
  <si>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</si>
  <si>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</si>
  <si>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</si>
  <si>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</si>
  <si>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</si>
  <si>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</si>
  <si>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</si>
  <si>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</si>
  <si>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</si>
  <si>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</si>
  <si>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</si>
  <si>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</si>
  <si>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</si>
  <si>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</si>
  <si>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</si>
  <si>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</si>
  <si>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</si>
  <si>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</si>
  <si>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</si>
  <si>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</si>
  <si>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</si>
  <si>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</si>
  <si>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</si>
  <si>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</si>
  <si>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</si>
  <si>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</si>
  <si>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</si>
  <si>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</si>
  <si>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</si>
  <si>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</si>
  <si>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</si>
  <si>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</si>
  <si>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</si>
  <si>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</si>
  <si>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</si>
  <si>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</si>
  <si>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</si>
  <si>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</si>
  <si>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</si>
  <si>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</si>
  <si>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</si>
  <si>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</si>
  <si>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</si>
  <si>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</si>
  <si>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</si>
  <si>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</si>
  <si>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</si>
  <si>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</si>
  <si>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</si>
  <si>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</si>
  <si>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</si>
  <si>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</si>
  <si>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</si>
  <si>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</si>
  <si>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</si>
  <si>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</si>
  <si>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</si>
  <si>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</si>
  <si>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</si>
  <si>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</si>
  <si>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</si>
  <si>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</si>
  <si>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</si>
  <si>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</si>
  <si>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</si>
  <si>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</si>
  <si>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</si>
  <si>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</si>
  <si>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</si>
  <si>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</si>
  <si>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</si>
  <si>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</si>
  <si>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</si>
  <si>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</si>
  <si>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</si>
  <si>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</si>
  <si>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</si>
  <si>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</si>
  <si>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</si>
  <si>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</si>
  <si>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</si>
  <si>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</si>
  <si>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</si>
  <si>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</si>
  <si>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</si>
  <si>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</si>
  <si>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</si>
  <si>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</si>
  <si>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</si>
  <si>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</si>
  <si>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</si>
  <si>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</si>
  <si>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</si>
  <si>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</si>
  <si>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</si>
  <si>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</si>
  <si>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</si>
  <si>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</si>
  <si>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</si>
  <si>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</si>
  <si>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</si>
  <si>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</si>
  <si>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</si>
  <si>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</si>
  <si>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</si>
  <si>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</si>
  <si>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</si>
  <si>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</si>
  <si>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</si>
  <si>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</si>
  <si>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</si>
  <si>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</si>
  <si>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</si>
  <si>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</si>
  <si>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</si>
  <si>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</si>
  <si>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</si>
  <si>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</si>
  <si>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</si>
  <si>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</si>
  <si>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</si>
  <si>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</si>
  <si>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</si>
  <si>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</si>
  <si>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</si>
  <si>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</si>
  <si>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</si>
  <si>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</si>
  <si>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</si>
  <si>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</si>
  <si>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</si>
  <si>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</si>
  <si>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</si>
  <si>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</si>
  <si>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</si>
  <si>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</si>
  <si>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</si>
  <si>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</si>
  <si>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</si>
  <si>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</si>
  <si>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</si>
  <si>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</si>
  <si>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</si>
  <si>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</si>
  <si>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</si>
  <si>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</si>
  <si>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</si>
  <si>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</si>
  <si>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</si>
  <si>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</si>
  <si>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</si>
  <si>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</si>
  <si>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</si>
  <si>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</si>
  <si>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</si>
  <si>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</si>
  <si>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</si>
  <si>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</si>
  <si>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</si>
  <si>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</si>
  <si>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</si>
  <si>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</si>
  <si>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</si>
  <si>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</si>
  <si>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</si>
  <si>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</si>
  <si>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</si>
  <si>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</si>
  <si>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</si>
  <si>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</si>
  <si>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</si>
  <si>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</si>
  <si>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</si>
  <si>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</si>
  <si>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</si>
  <si>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</si>
  <si>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</si>
  <si>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</si>
  <si>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</si>
  <si>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</si>
  <si>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</si>
  <si>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</si>
  <si>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</si>
  <si>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</si>
  <si>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</si>
  <si>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</si>
  <si>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</si>
  <si>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</si>
  <si>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</si>
  <si>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</si>
  <si>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</si>
  <si>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</si>
  <si>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</si>
  <si>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</si>
  <si>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</si>
  <si>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</si>
  <si>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</si>
  <si>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</si>
  <si>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</si>
  <si>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</si>
  <si>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</si>
  <si>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</si>
  <si>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</si>
  <si>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</si>
  <si>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</si>
  <si>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</si>
  <si>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</si>
  <si>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</si>
  <si>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</si>
  <si>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</si>
  <si>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</si>
  <si>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</si>
  <si>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</si>
  <si>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</si>
  <si>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</si>
  <si>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</si>
  <si>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</si>
  <si>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</si>
  <si>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</si>
  <si>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</si>
  <si>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</si>
  <si>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</si>
  <si>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</si>
  <si>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</si>
  <si>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</si>
  <si>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</si>
  <si>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</si>
  <si>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</si>
  <si>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</si>
  <si>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</si>
  <si>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</si>
  <si>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</si>
  <si>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</si>
  <si>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</si>
  <si>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</si>
  <si>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</si>
  <si>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</si>
  <si>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</si>
  <si>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</si>
  <si>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</si>
  <si>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</si>
  <si>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</si>
  <si>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</si>
  <si>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</si>
  <si>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</si>
  <si>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</si>
  <si>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</si>
  <si>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</si>
  <si>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</si>
  <si>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</si>
  <si>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</si>
  <si>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</si>
  <si>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</si>
  <si>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</si>
  <si>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</si>
  <si>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</si>
  <si>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</si>
  <si>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</si>
  <si>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</si>
  <si>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</si>
  <si>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</si>
  <si>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</si>
  <si>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</si>
  <si>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</si>
  <si>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PCM-20251210-00003068</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</si>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</sst>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3" totalsRowShown="0" headerRowDxfId="97" dataDxfId="96" headerRowBorderDxfId="94" tableBorderDxfId="95" totalsRowBorderDxfId="93">
  <autoFilter ref="A1:L1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338.88287268518616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19806</v>
      </c>
      <c r="E3" s="122" t="s">
        <v>39109</v>
      </c>
      <c r="F3" s="121">
        <v>46001.814421296294</v>
      </c>
      <c r="G3" s="120">
        <f ca="1">IFERROR(NOW()-F3,"-")</f>
        <v>1.6877314817975275E-2</v>
      </c>
      <c r="H3" s="121">
        <v>46001.762337962966</v>
      </c>
      <c r="I3" s="123" t="str">
        <f>IFERROR(VLOOKUP(D3,DB!A:F,6,0),"")</f>
        <v>SCECO</v>
      </c>
      <c r="J3" s="123" t="str">
        <f>IFERROR(VLOOKUP(D3,DB!A:G,7,0),"")</f>
        <v>No BB Design+No BB Shifted</v>
      </c>
      <c r="K3" s="119" t="s">
        <v>39110</v>
      </c>
      <c r="L3" s="118" t="str">
        <f>IFERROR(VLOOKUP(D3,DB!A:I,9,0),"")</f>
        <v>Latis</v>
      </c>
    </row>
    <row r="4" spans="1:15" ht="15" customHeight="1">
      <c r="A4" s="124"/>
      <c r="B4" s="123" t="str">
        <f>IFERROR(VLOOKUP(D4,DB!A:K,11,0),"")</f>
        <v/>
      </c>
      <c r="C4" s="123"/>
      <c r="D4" s="56"/>
      <c r="E4" s="122"/>
      <c r="F4" s="121"/>
      <c r="G4" s="120">
        <f ca="1">IFERROR(NOW()-F4,"-")</f>
        <v>46001.831298611112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46001.831298611112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46001.831298611112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46001.831298611112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46001.831298611112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46001.831298611112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46001.831298611112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46001.831298611112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46001.831298611112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46001.831298611112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46001.831298611112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46001.831298611112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46001.831298611112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46001.831298611112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46001.831298611112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46001.831298611112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46001.831298611112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46001.831298611112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46001.831298611112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46001.831298611112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46001.831298611112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46001.831298611112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46001.831298611112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46001.831298611112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46001.831298611112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46001.831298611112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46001.831298611112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46001.831298611112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46001.831298611112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46001.831298611112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46001.831298611112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46001.831298611112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46001.831298611112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46001.831298611112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46001.831298611112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46001.831298611112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46001.831298611112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46001.831298611112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46001.831298611112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46001.831298611112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46001.831298611112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46001.831298611112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46001.831298611112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46001.831298611112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46001.831298611112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46001.831298611112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46001.831298611112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46001.831298611112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46001.831298611112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46001.831298611112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46001.831298611112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46001.831298611112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46001.831298611112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46001.831298611112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46001.831298611112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46001.831298611112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46001.831298611112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46001.831298611112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46001.831298611112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46001.831298611112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46001.831298611112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46001.831298611112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46001.831298611112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46001.831298611112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46001.831298611112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46001.831298611112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46001.831298611112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46001.831298611112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46001.831298611112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46001.831298611112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46001.831298611112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46001.831298611112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46001.831298611112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46001.831298611112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46001.831298611112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46001.831298611112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46001.831298611112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46001.831298611112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46001.831298611112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46001.831298611112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46001.831298611112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46001.831298611112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46001.831298611112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46001.831298611112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46001.831298611112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46001.831298611112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46001.831298611112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46001.831298611112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46001.831298611112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46001.831298611112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46001.831298611112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46001.831298611112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46001.831298611112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46001.831298611112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46001.831298611112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46001.831298611112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46001.831298611112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46001.831298611112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46001.831298611112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46001.831298611112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46001.831298611112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46001.831298611112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46001.831298611112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46001.831298611112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46001.831298611112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46001.831298611112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46001.831298611112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46001.831298611112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46001.831298611112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46001.831298611112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46001.831298611112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46001.831298611112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46001.831298611112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46001.831298611112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46001.831298611112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46001.831298611112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46001.831298611112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46001.831298611112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46001.831298611112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46001.831298611112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46001.831298611112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46001.831298611112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46001.831298611112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46001.831298611112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46001.831298611112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46001.831298611112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46001.831298611112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46001.831298611112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46001.831298611112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46001.831298611112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46001.831298611112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46001.831298611112</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46001.831298611112</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46001.831298611112</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46001.831298611112</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46001.831298611112</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46001.831298611112</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46001.831298611112</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46001.831298611112</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46001.831298611112</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46001.831298611112</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46001.831298611112</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46001.831298611112</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46001.831298611112</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46001.831298611112</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46001.831298611112</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46001.831298611112</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46001.831298611112</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46001.831298611112</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46001.831298611112</v>
      </c>
      <c r="H153" s="121"/>
      <c r="I153" s="123" t="str">
        <f>IFERROR(VLOOKUP(D153,DB!A:F,6,0),"")</f>
        <v/>
      </c>
      <c r="J153" s="123" t="str">
        <f>IFERROR(VLOOKUP(D153,DB!A:G,7,0),"")</f>
        <v/>
      </c>
      <c r="K153" s="119"/>
      <c r="L153" s="118" t="str">
        <f>IFERROR(VLOOKUP(D153,DB!A:I,9,0),"")</f>
        <v/>
      </c>
    </row>
  </sheetData>
  <customSheetViews>
    <customSheetView guid="{F6042A99-DD27-4453-835D-0834D95730CC}" filter="1" showAutoFilter="1">
      <pageMargins left="0" right="0" top="0" bottom="0" header="0" footer="0"/>
      <autoFilter ref="B1:M1" xr:uid="{8A53BFF7-AA72-465D-9D14-B5D244058020}"/>
    </customSheetView>
  </customSheetViews>
  <dataValidations count="2">
    <dataValidation allowBlank="1" showInputMessage="1" showErrorMessage="1" sqref="E1" xr:uid="{5DBA255D-CDD9-49FB-AD3C-AF70AB4EE696}"/>
    <dataValidation type="list" allowBlank="1" showInputMessage="1" showErrorMessage="1" sqref="E2:E1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176.83146064815082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17.443879629630828</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4.4759166666699457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46001.831298611112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46001.831298611112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46001.831298611112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46001.831298611112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46001.831298611112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46001.831298611112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46001.831298611112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46001.831298611112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46001.831298611112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46001.831298611112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46001.831298611112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46001.831298611112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46001.831298611112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46001.831298611112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46001.831298611112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46001.831298611112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46001.831298611112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46001.831298611112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46001.831298611112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46001.831298611112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46001.831298611112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46001.831298611112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46001.831298611112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46001.831298611112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46001.831298611112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46001.831298611112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46001.831298611112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46001.831298611112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46001.831298611112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46001.831298611112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46001.831298611112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46001.831298611112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46001.831298611112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46001.831298611112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46001.831298611112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46001.831298611112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46001.831298611112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46001.831298611112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46001.831298611112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46001.831298611112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46001.831298611112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46001.831298611112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46001.831298611112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46001.831298611112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46001.831298611112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46001.831298611112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46001.831298611112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46001.831298611112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46001.831298611112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46001.831298611112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46001.831298611112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46001.831298611112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46001.831298611112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46001.831298611112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46001.831298611112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46001.831298611112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46001.831298611112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46001.831298611112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46001.831298611112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46001.831298611112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46001.831298611112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46001.831298611112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46001.831298611112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46001.831298611112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46001.831298611112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46001.831298611112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46001.831298611112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46001.831298611112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46001.831298611112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46001.831298611112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46001.831298611112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46001.831298611112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46001.831298611112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46001.831298611112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46001.831298611112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46001.831298611112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46001.831298611112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46001.831298611112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46001.831298611112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46001.831298611112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46001.831298611112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46001.831298611112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46001.831298611112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46001.831298611112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46001.831298611112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46001.831298611112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46001.831298611112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46001.831298611112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46001.831298611112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46001.831298611112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46001.831298611112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46001.831298611112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46001.831298611112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46001.831298611112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46001.831298611112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46001.831298611112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46001.831298611112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46001.831298611112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46001.831298611112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46001.831298611112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46001.831298611112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46001.831298611112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46001.831298611112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46001.831298611112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46001.831298611112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46001.831298611112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46001.831298611112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46001.831298611112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46001.831298611112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46001.831298611112</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46001.831298611112</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46001.831298611112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46001.831298611112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46001.831298611112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46001.831298611112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46001.831298611112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46001.831298611112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46001.831298611112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46001.831298611112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46001.831298611112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46001.831298611112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46001.831298611112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46001.831298611112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46001.831298611112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46001.831298611112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46001.831298611112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46001.831298611112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46001.831298611112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46001.831298611112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46001.831298611112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46001.831298611112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46001.831298611112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46001.831298611112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46001.831298611112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46001.831298611112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46001.831298611112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46001.831298611112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46001.831298611112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46001.831298611112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46001.831298611112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46001.831298611112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46001.831298611112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46001.831298611112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46001.831298611112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46001.831298611112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46001.831298611112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46001.831298611112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46001.831298611112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46001.831298611112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46001.831298611112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46001.831298611112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46001.831298611112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46001.831298611112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46001.831298611112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46001.831298611112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46001.831298611112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46001.831298611112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46001.831298611112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46001.831298611112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46001.831298611112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46001.831298611112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46001.831298611112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46001.831298611112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46001.831298611112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46001.831298611112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46001.831298611112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46001.831298611112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46001.831298611112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46001.831298611112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46001.831298611112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46001.831298611112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46001.831298611112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46001.831298611112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46001.831298611112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46001.831298611112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46001.831298611112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46001.831298611112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46001.831298611112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46001.831298611112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46001.831298611112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46001.831298611112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46001.831298611112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46001.831298611112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46001.831298611112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46001.831298611112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46001.831298611112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46001.831298611112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46001.831298611112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46001.831298611112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46001.831298611112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46001.831298611112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46001.831298611112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46001.831298611112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46001.831298611112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46001.831298611112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46001.831298611112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46001.831298611112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46001.831298611112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46001.831298611112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46001.831298611112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46001.831298611112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46001.831298611112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46001.831298611112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46001.831298611112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46001.831298611112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46001.831298611112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46001.831298611112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46001.831298611112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46001.831298611112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46001.831298611112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46001.831298611112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46001.831298611112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46001.831298611112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46001.831298611112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46001.831298611112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46001.831298611112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46001.831298611112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46001.831298611112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46001.831298611112</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46001.831298611112</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46001.831298611112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46001.831298611112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46001.831298611112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46001.831298611112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46001.831298611112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46001.831298611112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46001.831298611112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46001.831298611112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46001.831298611112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46001.831298611112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46001.831298611112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46001.831298611112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46001.831298611112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46001.831298611112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46001.831298611112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46001.831298611112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46001.831298611112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46001.831298611112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46001.831298611112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46001.831298611112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46001.831298611112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46001.831298611112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46001.831298611112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46001.831298611112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46001.831298611112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46001.831298611112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46001.831298611112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46001.831298611112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46001.831298611112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46001.831298611112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46001.831298611112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46001.831298611112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46001.831298611112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46001.831298611112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46001.831298611112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46001.831298611112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46001.831298611112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46001.831298611112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46001.831298611112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46001.831298611112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46001.831298611112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46001.831298611112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46001.831298611112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46001.831298611112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46001.831298611112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46001.831298611112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46001.831298611112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46001.831298611112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46001.831298611112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46001.831298611112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46001.831298611112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46001.831298611112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46001.831298611112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46001.831298611112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46001.831298611112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46001.831298611112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46001.831298611112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46001.831298611112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46001.831298611112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46001.831298611112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46001.831298611112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46001.831298611112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46001.831298611112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46001.831298611112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46001.831298611112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46001.831298611112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46001.831298611112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46001.831298611112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46001.831298611112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46001.831298611112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46001.831298611112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46001.831298611112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46001.831298611112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46001.831298611112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46001.831298611112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46001.831298611112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46001.831298611112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46001.831298611112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46001.831298611112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46001.831298611112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46001.831298611112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46001.831298611112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46001.831298611112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46001.831298611112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46001.831298611112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46001.831298611112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46001.831298611112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46001.831298611112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46001.831298611112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46001.831298611112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46001.831298611112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46001.831298611112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46001.831298611112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46001.831298611112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46001.831298611112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46001.831298611112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46001.831298611112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46001.831298611112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46001.831298611112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46001.831298611112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46001.831298611112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46001.831298611112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46001.831298611112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46001.831298611112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46001.831298611112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46001.831298611112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46001.831298611112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46001.831298611112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46001.831298611112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46001.831298611112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46001.831298611112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46001.831298611112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46001.831298611112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46001.831298611112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46001.831298611112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46001.831298611112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46001.831298611112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46001.831298611112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46001.831298611112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46001.831298611112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46001.831298611112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46001.831298611112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46001.831298611112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46001.831298611112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46001.831298611112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46001.831298611112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46001.831298611112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46001.831298611112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46001.831298611112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46001.831298611112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46001.831298611112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46001.831298611112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46001.831298611112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46001.831298611112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46001.831298611112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46001.831298611112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46001.831298611112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46001.831298611112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46001.831298611112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46001.831298611112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46001.831298611112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46001.831298611112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46001.831298611112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46001.831298611112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46001.831298611112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46001.831298611112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46001.831298611112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46001.831298611112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46001.831298611112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46001.831298611112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46001.831298611112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46001.831298611112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46001.831298611112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46001.831298611112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46001.831298611112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46001.831298611112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46001.831298611112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46001.831298611112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46001.831298611112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46001.831298611112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46001.831298611112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46001.831298611112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46001.831298611112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46001.831298611112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46001.831298611112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46001.831298611112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46001.831298611112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46001.831298611112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46001.831298611112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46001.831298611112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46001.831298611112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46001.831298611112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46001.831298611112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46001.831298611112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46001.831298611112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46001.831298611112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46001.831298611112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46001.831298611112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46001.831298611112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46001.831298611112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46001.831298611112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46001.831298611112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46001.831298611112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46001.831298611112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46001.831298611112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46001.831298611112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46001.831298611112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46001.831298611112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46001.831298611112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46001.831298611112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46001.831298611112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46001.831298611112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46001.831298611112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46001.831298611112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46001.831298611112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46001.831298611112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46001.831298611112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46001.831298611112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46001.831298611112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46001.831298611112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46001.831298611112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46001.831298611112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46001.831298611112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46001.831298611112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46001.831298611112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46001.831298611112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46001.831298611112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46001.831298611112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46001.831298611112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46001.831298611112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46001.831298611112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46001.831298611112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46001.831298611112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46001.831298611112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46001.831298611112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46001.831298611112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46001.831298611112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46001.831298611112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46001.831298611112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46001.831298611112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46001.831298611112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46001.831298611112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46001.831298611112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46001.831298611112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46001.831298611112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46001.831298611112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46001.831298611112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46001.831298611112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46001.831298611112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46001.831298611112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46001.831298611112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46001.831298611112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46001.831298611112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46001.831298611112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46001.831298611112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46001.831298611112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46001.831298611112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46001.831298611112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46001.831298611112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46001.831298611112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46001.831298611112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46001.831298611112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46001.831298611112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46001.831298611112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46001.831298611112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46001.831298611112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46001.831298611112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46001.831298611112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46001.831298611112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46001.831298611112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46001.831298611112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46001.831298611112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46001.831298611112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46001.831298611112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46001.831298611112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46001.831298611112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46001.831298611112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46001.831298611112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46001.831298611112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46001.831298611112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46001.831298611112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46001.831298611112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46001.831298611112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46001.831298611112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46001.831298611112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46001.831298611112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46001.831298611112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46001.831298611112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46001.831298611112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46001.831298611112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46001.831298611112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46001.831298611112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46001.831298611112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46001.831298611112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46001.831298611112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46001.831298611112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46001.831298611112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46001.831298611112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46001.831298611112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46001.831298611112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46001.831298611112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46001.831298611112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46001.831298611112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46001.831298611112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46001.831298611112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46001.831298611112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46001.831298611112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46001.831298611112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46001.831298611112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46001.831298611112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46001.831298611112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46001.831298611112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46001.831298611112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46001.831298611112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46001.831298611112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46001.831298611112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46001.831298611112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46001.831298611112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46001.831298611112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46001.831298611112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46001.831298611112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46001.831298611112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46001.831298611112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46001.831298611112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46001.831298611112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46001.831298611112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46001.831298611112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46001.831298611112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46001.831298611112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46001.831298611112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46001.831298611112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46001.831298611112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46001.831298611112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46001.831298611112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46001.831298611112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46001.831298611112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46001.831298611112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46001.831298611112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46001.831298611112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46001.831298611112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46001.831298611112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46001.831298611112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46001.831298611112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46001.831298611112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46001.831298611112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46001.831298611112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46001.831298611112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46001.831298611112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46001.831298611112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46001.831298611112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46001.831298611112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46001.831298611112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46001.831298611112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46001.831298611112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46001.831298611112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46001.831298611112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46001.831298611112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46001.831298611112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46001.831298611112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46001.831298611112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46001.831298611112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46001.831298611112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46001.831298611112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46001.831298611112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46001.831298611112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46001.831298611112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46001.831298611112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46001.831298611112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46001.831298611112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46001.831298611112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46001.831298611112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46001.831298611112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46001.831298611112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46001.831298611112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46001.831298611112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46001.831298611112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46001.831298611112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46001.831298611112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46001.831298611112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46001.831298611112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46001.831298611112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46001.831298611112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46001.831298611112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46001.831298611112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46001.831298611112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46001.831298611112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46001.831298611112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46001.831298611112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46001.831298611112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46001.831298611112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46001.831298611112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46001.831298611112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46001.831298611112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46001.831298611112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46001.831298611112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46001.831298611112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46001.831298611112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46001.831298611112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46001.831298611112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46001.831298611112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46001.831298611112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46001.831298611112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46001.831298611112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46001.831298611112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46001.831298611112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46001.831298611112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46001.831298611112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46001.831298611112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46001.831298611112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46001.831298611112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46001.831298611112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46001.831298611112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46001.831298611112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46001.831298611112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46001.831298611112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46001.831298611112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46001.831298611112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46001.831298611112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46001.831298611112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46001.831298611112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46001.831298611112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46001.831298611112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46001.831298611112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46001.831298611112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46001.831298611112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46001.831298611112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46001.831298611112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46001.831298611112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46001.831298611112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46001.831298611112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46001.831298611112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46001.831298611112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46001.831298611112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46001.831298611112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46001.831298611112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46001.831298611112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46001.831298611112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46001.831298611112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46001.831298611112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46001.831298611112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46001.831298611112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46001.831298611112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46001.831298611112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46001.831298611112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46001.831298611112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46001.831298611112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46001.831298611112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46001.831298611112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46001.831298611112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46001.831298611112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46001.831298611112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46001.831298611112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46001.831298611112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46001.831298611112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46001.831298611112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46001.831298611112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46001.831298611112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46001.831298611112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46001.831298611112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46001.831298611112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46001.831298611112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46001.831298611112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46001.831298611112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46001.831298611112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46001.831298611112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46001.831298611112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46001.831298611112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46001.831298611112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46001.831298611112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46001.831298611112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46001.831298611112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46001.831298611112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46001.831298611112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46001.831298611112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46001.831298611112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46001.831298611112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46001.831298611112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46001.831298611112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46001.831298611112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46001.831298611112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46001.831298611112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46001.831298611112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46001.831298611112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46001.831298611112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46001.831298611112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46001.831298611112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46001.831298611112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46001.831298611112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46001.831298611112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46001.831298611112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46001.831298611112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46001.831298611112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46001.831298611112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46001.831298611112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46001.831298611112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46001.831298611112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46001.831298611112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46001.831298611112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46001.831298611112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46001.831298611112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46001.831298611112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46001.831298611112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46001.831298611112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46001.831298611112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46001.831298611112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46001.831298611112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46001.831298611112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46001.831298611112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46001.831298611112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46001.831298611112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46001.831298611112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46001.831298611112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46001.831298611112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46001.831298611112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46001.831298611112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46001.831298611112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46001.831298611112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46001.831298611112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46001.831298611112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46001.831298611112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46001.831298611112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46001.831298611112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46001.831298611112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46001.831298611112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46001.831298611112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46001.831298611112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46001.831298611112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46001.831298611112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46001.831298611112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46001.831298611112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46001.831298611112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46001.831298611112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46001.831298611112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46001.831298611112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46001.831298611112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46001.831298611112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46001.831298611112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46001.831298611112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46001.831298611112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46001.831298611112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46001.831298611112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46001.831298611112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46001.831298611112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46001.831298611112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46001.831298611112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46001.831298611112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46001.831298611112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46001.831298611112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46001.831298611112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46001.831298611112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46001.831298611112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46001.831298611112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46001.831298611112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46001.831298611112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46001.831298611112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46001.831298611112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46001.831298611112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46001.831298611112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46001.831298611112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46001.831298611112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46001.831298611112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46001.831298611112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46001.831298611112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46001.831298611112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46001.831298611112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46001.831298611112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46001.831298611112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46001.831298611112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46001.831298611112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46001.831298611112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46001.831298611112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46001.831298611112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46001.831298611112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46001.831298611112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46001.831298611112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46001.831298611112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46001.831298611112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46001.831298611112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46001.831298611112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46001.831298611112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46001.831298611112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46001.831298611112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46001.831298611112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46001.831298611112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46001.831298611112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46001.831298611112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46001.831298611112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46001.831298611112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46001.831298611112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46001.831298611112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46001.831298611112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46001.831298611112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46001.831298611112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46001.831298611112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46001.831298611112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46001.831298611112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46001.831298611112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46001.831298611112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46001.831298611112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46001.831298611112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46001.831298611112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46001.831298611112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46001.831298611112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46001.831298611112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46001.831298611112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46001.831298611112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46001.831298611112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46001.831298611112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46001.831298611112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46001.831298611112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46001.831298611112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46001.831298611112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46001.831298611112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46001.831298611112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46001.831298611112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46001.831298611112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46001.831298611112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46001.831298611112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46001.831298611112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46001.831298611112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46001.831298611112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46001.831298611112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46001.831298611112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46001.831298611112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46001.831298611112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46001.831298611112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46001.831298611112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46001.831298611112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46001.831298611112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46001.831298611112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46001.831298611112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46001.831298611112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46001.831298611112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46001.831298611112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46001.831298611112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46001.831298611112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46001.831298611112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46001.831298611112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46001.831298611112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46001.831298611112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46001.831298611112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46001.831298611112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46001.831298611112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46001.831298611112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46001.831298611112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46001.831298611112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46001.831298611112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46001.831298611112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46001.831298611112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46001.831298611112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46001.831298611112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46001.831298611112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46001.831298611112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46001.831298611112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46001.831298611112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46001.831298611112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46001.831298611112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46001.831298611112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46001.831298611112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46001.831298611112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46001.831298611112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46001.831298611112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46001.831298611112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46001.831298611112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46001.831298611112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46001.831298611112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46001.831298611112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46001.831298611112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46001.831298611112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46001.831298611112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46001.831298611112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46001.831298611112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46001.831298611112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46001.831298611112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46001.831298611112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46001.831298611112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46001.831298611112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46001.831298611112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46001.831298611112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46001.831298611112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46001.831298611112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46001.831298611112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46001.831298611112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46001.831298611112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46001.831298611112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46001.831298611112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46001.831298611112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46001.831298611112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46001.831298611112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46001.831298611112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46001.831298611112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46001.831298611112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46001.831298611112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46001.831298611112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46001.831298611112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46001.831298611112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46001.831298611112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46001.831298611112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46001.831298611112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46001.831298611112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46001.831298611112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46001.831298611112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46001.831298611112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46001.831298611112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46001.831298611112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46001.831298611112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46001.831298611112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46001.831298611112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46001.831298611112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46001.831298611112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46001.831298611112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46001.831298611112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46001.831298611112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46001.831298611112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46001.831298611112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46001.831298611112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46001.831298611112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46001.831298611112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46001.831298611112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46001.831298611112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46001.831298611112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46001.831298611112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46001.831298611112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46001.831298611112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46001.831298611112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46001.831298611112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46001.831298611112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46001.831298611112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46001.831298611112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46001.831298611112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46001.831298611112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46001.831298611112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46001.831298611112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46001.831298611112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46001.831298611112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46001.831298611112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46001.831298611112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46001.831298611112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46001.831298611112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46001.831298611112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46001.831298611112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46001.831298611112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46001.831298611112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46001.831298611112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46001.831298611112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46001.831298611112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46001.831298611112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46001.831298611112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46001.831298611112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46001.831298611112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46001.831298611112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46001.831298611112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46001.831298611112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46001.831298611112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46001.831298611112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46001.831298611112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46001.831298611112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46001.831298611112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46001.831298611112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46001.831298611112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46001.831298611112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46001.831298611112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46001.831298611112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46001.831298611112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46001.831298611112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46001.831298611112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46001.831298611112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46001.831298611112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46001.831298611112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46001.831298611112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46001.831298611112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46001.831298611112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46001.831298611112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46001.831298611112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46001.831298611112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46001.831298611112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46001.831298611112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46001.831298611112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46001.831298611112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46001.831298611112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46001.831298611112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46001.831298611112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46001.831298611112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46001.831298611112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46001.831298611112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46001.831298611112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46001.831298611112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46001.831298611112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46001.831298611112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46001.831298611112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46001.831298611112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46001.831298611112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46001.831298611112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46001.831298611112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46001.831298611112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46001.831298611112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46001.831298611112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46001.831298611112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46001.831298611112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46001.831298611112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46001.831298611112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46001.831298611112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46001.831298611112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46001.831298611112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46001.831298611112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46001.831298611112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46001.831298611112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46001.831298611112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46001.831298611112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46001.831298611112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46001.831298611112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46001.831298611112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46001.831298611112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46001.831298611112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46001.831298611112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46001.831298611112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46001.831298611112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46001.831298611112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46001.831298611112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46001.831298611112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46001.831298611112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46001.831298611112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46001.831298611112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46001.831298611112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46001.831298611112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46001.831298611112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46001.831298611112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46001.831298611112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46001.831298611112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46001.831298611112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46001.831298611112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46001.831298611112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46001.831298611112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46001.831298611112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46001.831298611112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46001.831298611112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46001.831298611112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46001.831298611112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46001.831298611112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46001.831298611112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46001.831298611112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46001.831298611112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46001.831298611112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46001.831298611112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46001.831298611112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46001.831298611112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46001.831298611112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46001.831298611112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46001.831298611112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46001.831298611112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46001.831298611112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46001.831298611112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46001.831298611112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46001.831298611112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46001.831298611112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46001.831298611112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46001.831298611112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46001.831298611112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46001.831298611112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46001.831298611112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46001.831298611112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46001.831298611112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46001.831298611112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46001.831298611112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46001.831298611112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46001.831298611112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46001.831298611112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46001.831298611112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46001.831298611112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46001.831298611112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46001.831298611112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46001.831298611112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46001.831298611112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46001.831298611112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46001.831298611112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46001.831298611112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46001.831298611112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46001.831298611112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46001.831298611112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46001.831298611112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46001.831298611112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46001.831298611112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46001.831298611112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46001.831298611112</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298.3505810185161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3.0371550925920019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29609</v>
      </c>
      <c r="E4" s="90" t="s">
        <v>39112</v>
      </c>
      <c r="F4" s="91"/>
      <c r="G4" s="92">
        <f t="shared" ref="G4:G14" ca="1" si="1">IFERROR(NOW()-F4,"")</f>
        <v>46001.831298611112</v>
      </c>
      <c r="H4" s="91">
        <v>46001.754270833335</v>
      </c>
      <c r="I4" s="106" t="str">
        <f>IFERROR(VLOOKUP(D4,DB!A:F,6,0),"")</f>
        <v>SCECO</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46001.831298611112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46001.831298611112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46001.831298611112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46001.831298611112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46001.831298611112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46001.831298611112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46001.831298611112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46001.831298611112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46001.831298611112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46001.831298611112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46001.831298611112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46001.831298611112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46001.831298611112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46001.831298611112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46001.831298611112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46001.831298611112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46001.831298611112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46001.831298611112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46001.831298611112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46001.831298611112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46001.831298611112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46001.831298611112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46001.831298611112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46001.831298611112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46001.831298611112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46001.831298611112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46001.831298611112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46001.831298611112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46001.831298611112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46001.831298611112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46001.831298611112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46001.831298611112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46001.831298611112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46001.831298611112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46001.831298611112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46001.831298611112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46001.831298611112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46001.831298611112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46001.831298611112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46001.831298611112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46001.831298611112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46001.831298611112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46001.831298611112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46001.831298611112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46001.831298611112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46001.831298611112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46001.831298611112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46001.831298611112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46001.831298611112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46001.831298611112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46001.831298611112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46001.831298611112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46001.831298611112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46001.831298611112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46001.831298611112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46001.831298611112</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A7" sqref="A7:X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109.99923842592398</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75.642421296295652</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53.170187499999884</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20.457999999998719</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4.7238101851835381</v>
      </c>
      <c r="H6" s="38">
        <v>45997.093599537038</v>
      </c>
      <c r="I6" s="37" t="str">
        <f>IFERROR(VLOOKUP(D6,[1]DB!A:F,6,0),"")</f>
        <v>SCECO</v>
      </c>
      <c r="J6" s="37" t="str">
        <f>IFERROR(VLOOKUP(D6,[1]DB!A:G,7,0),"")</f>
        <v>In progress</v>
      </c>
      <c r="K6" s="37" t="s">
        <v>39137</v>
      </c>
      <c r="L6" s="37" t="str">
        <f>IFERROR(VLOOKUP(D6,[1]DB!A:I,9,0),"")</f>
        <v>Latis</v>
      </c>
      <c r="M6" s="37"/>
    </row>
    <row r="7" spans="1:13">
      <c r="A7" s="37"/>
      <c r="B7" s="37" t="str">
        <f>IFERROR(VLOOKUP(D7,[1]DB!A:K,11,0),"")</f>
        <v/>
      </c>
      <c r="C7" s="37"/>
      <c r="D7" s="151"/>
      <c r="E7" s="37"/>
      <c r="F7" s="38"/>
      <c r="G7" s="129">
        <f ca="1">IFERROR(NOW()-F7,"")</f>
        <v>46001.831298611112</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46001.831298611112</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46001.831298611112</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46001.831298611112</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46001.831298611112</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46001.831298611112</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46001.831298611112</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46001.831298611112</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46001.831298611112</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46001.831298611112</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46001.831298611112</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46001.831298611112</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46001.831298611112</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46001.831298611112</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46001.831298611112</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46001.831298611112</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46001.831298611112</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46001.831298611112</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46001.831298611112</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46001.831298611112</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46001.831298611112</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46001.831298611112</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46001.831298611112</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46001.831298611112</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46001.831298611112</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46001.831298611112</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46001.831298611112</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46001.831298611112</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46001.831298611112</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46001.831298611112</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46001.831298611112</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46001.831298611112</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46001.831298611112</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46001.831298611112</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46001.831298611112</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46001.831298611112</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46001.831298611112</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46001.831298611112</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46001.831298611112</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46001.831298611112</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46001.831298611112</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46001.831298611112</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46001.831298611112</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46001.831298611112</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46001.831298611112</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46001.831298611112</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46001.831298611112</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46001.831298611112</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46001.831298611112</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46001.831298611112</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46001.831298611112</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46001.831298611112</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46001.831298611112</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46001.831298611112</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46001.831298611112</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46001.831298611112</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46001.831298611112</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46001.831298611112</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46001.831298611112</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46001.831298611112</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46001.831298611112</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46001.831298611112</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46001.831298611112</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46001.831298611112</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46001.831298611112</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46001.831298611112</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46001.831298611112</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46001.831298611112</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46001.831298611112</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46001.831298611112</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46001.831298611112</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46001.831298611112</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46001.831298611112</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46001.831298611112</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46001.831298611112</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46001.831298611112</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46001.831298611112</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46001.831298611112</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46001.831298611112</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46001.831298611112</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46001.831298611112</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46001.831298611112</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46001.831298611112</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46001.831298611112</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46001.831298611112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46001.831298611112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46001.831298611112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46001.831298611112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46001.831298611112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46001.831298611112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46001.831298611112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46001.831298611112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46001.831298611112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46001.831298611112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46001.831298611112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46001.831298611112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46001.831298611112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46001.831298611112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46001.831298611112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46001.831298611112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46001.831298611112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46001.831298611112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46001.831298611112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46001.831298611112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46001.831298611112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46001.831298611112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46001.831298611112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46001.831298611112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46001.831298611112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46001.831298611112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46001.831298611112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46001.831298611112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46001.831298611112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46001.831298611112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46001.831298611112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46001.831298611112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46001.831298611112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46001.831298611112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46001.831298611112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46001.831298611112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46001.831298611112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46001.831298611112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46001.831298611112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46001.831298611112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46001.831298611112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46001.831298611112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46001.831298611112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46001.831298611112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46001.831298611112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46001.831298611112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46001.831298611112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46001.831298611112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46001.831298611112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46001.831298611112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46001.831298611112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46001.831298611112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46001.831298611112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46001.831298611112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46001.831298611112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46001.831298611112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46001.831298611112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46001.831298611112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46001.831298611112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46001.831298611112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46001.831298611112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46001.831298611112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46001.831298611112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46001.831298611112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46001.831298611112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46001.831298611112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46001.831298611112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46001.831298611112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46001.831298611112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46001.831298611112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46001.831298611112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46001.831298611112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46001.831298611112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46001.831298611112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46001.831298611112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46001.831298611112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46001.831298611112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46001.831298611112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46001.831298611112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46001.831298611112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46001.831298611112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46001.831298611112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46001.831298611112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46001.831298611112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46001.831298611112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46001.831298611112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46001.831298611112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46001.831298611112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46001.831298611112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46001.831298611112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46001.831298611112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46001.831298611112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46001.831298611112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46001.831298611112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46001.831298611112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46001.831298611112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46001.831298611112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46001.831298611112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46001.831298611112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46001.831298611112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46001.831298611112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46001.831298611112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46001.831298611112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46001.831298611112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46001.831298611112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46001.831298611112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46001.831298611112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46001.831298611112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46001.831298611112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46001.831298611112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46001.831298611112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46001.831298611112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46001.831298611112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46001.831298611112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46001.831298611112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46001.831298611112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46001.831298611112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46001.831298611112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46001.831298611112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46001.831298611112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46001.831298611112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46001.831298611112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46001.831298611112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46001.831298611112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46001.831298611112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46001.831298611112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46001.831298611112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46001.831298611112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46001.831298611112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46001.831298611112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46001.831298611112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46001.831298611112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46001.831298611112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46001.831298611112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46001.831298611112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46001.831298611112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46001.831298611112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46001.831298611112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46001.831298611112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46001.831298611112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46001.831298611112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46001.831298611112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46001.831298611112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46001.831298611112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46001.831298611112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46001.831298611112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46001.831298611112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46001.831298611112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46001.831298611112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46001.831298611112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46001.831298611112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46001.831298611112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46001.831298611112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46001.831298611112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46001.831298611112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46001.831298611112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46001.831298611112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46001.831298611112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46001.831298611112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46001.831298611112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46001.831298611112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46001.831298611112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46001.831298611112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46001.831298611112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46001.831298611112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46001.831298611112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46001.831298611112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46001.831298611112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46001.831298611112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46001.831298611112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46001.831298611112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46001.831298611112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46001.831298611112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46001.831298611112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46001.831298611112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46001.831298611112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46001.831298611112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46001.831298611112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46001.831298611112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46001.831298611112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46001.831298611112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46001.831298611112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46001.831298611112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46001.831298611112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46001.831298611112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46001.831298611112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46001.831298611112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46001.831298611112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46001.831298611112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46001.831298611112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46001.831298611112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46001.831298611112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46001.831298611112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46001.831298611112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46001.831298611112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46001.831298611112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46001.831298611112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46001.831298611112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46001.831298611112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46001.831298611112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46001.831298611112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46001.831298611112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46001.831298611112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46001.831298611112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46001.831298611112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46001.831298611112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46001.831298611112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46001.831298611112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46001.831298611112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46001.831298611112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46001.831298611112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46001.831298611112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46001.831298611112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46001.831298611112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46001.831298611112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46001.831298611112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46001.831298611112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46001.831298611112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46001.831298611112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46001.831298611112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46001.831298611112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46001.831298611112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46001.831298611112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46001.831298611112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46001.831298611112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46001.831298611112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46001.831298611112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46001.831298611112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46001.831298611112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46001.831298611112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46001.831298611112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46001.831298611112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46001.831298611112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46001.831298611112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46001.831298611112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46001.831298611112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46001.831298611112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46001.831298611112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46001.831298611112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46001.831298611112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46001.831298611112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46001.831298611112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46001.831298611112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46001.831298611112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46001.831298611112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46001.831298611112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46001.831298611112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46001.831298611112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46001.831298611112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46001.831298611112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46001.831298611112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46001.831298611112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46001.831298611112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46001.831298611112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46001.831298611112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46001.831298611112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46001.831298611112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46001.831298611112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46001.831298611112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46001.831298611112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46001.831298611112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46001.831298611112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46001.831298611112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46001.831298611112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46001.831298611112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46001.831298611112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46001.831298611112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46001.831298611112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46001.831298611112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46001.831298611112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46001.831298611112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46001.831298611112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46001.831298611112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46001.831298611112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46001.831298611112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46001.831298611112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46001.831298611112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46001.831298611112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46001.831298611112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46001.831298611112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46001.831298611112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46001.831298611112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46001.831298611112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46001.831298611112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46001.831298611112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46001.831298611112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46001.831298611112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46001.831298611112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46001.831298611112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46001.831298611112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46001.831298611112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46001.831298611112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46001.831298611112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46001.831298611112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46001.831298611112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46001.831298611112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46001.831298611112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46001.831298611112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46001.831298611112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46001.831298611112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46001.831298611112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46001.831298611112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46001.831298611112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46001.831298611112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46001.831298611112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46001.831298611112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46001.831298611112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46001.831298611112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46001.831298611112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46001.831298611112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46001.831298611112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46001.831298611112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46001.831298611112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46001.831298611112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46001.831298611112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46001.831298611112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46001.831298611112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46001.831298611112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46001.831298611112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46001.831298611112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46001.831298611112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46001.831298611112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46001.831298611112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46001.831298611112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46001.831298611112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46001.831298611112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46001.831298611112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46001.831298611112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46001.831298611112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46001.831298611112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46001.831298611112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46001.831298611112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46001.831298611112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46001.831298611112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46001.831298611112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46001.831298611112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46001.831298611112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46001.831298611112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46001.831298611112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46001.831298611112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46001.831298611112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46001.831298611112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46001.831298611112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46001.831298611112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46001.831298611112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46001.831298611112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46001.831298611112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46001.831298611112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46001.831298611112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46001.831298611112</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46001.831298611112</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46001.831298611112</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46001.831298611112</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46001.831298611112</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46001.831298611112</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46001.831298611112</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46001.831298611112</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46001.831298611112</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46001.831298611112</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46001.831298611112</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46001.831298611112</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